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11" documentId="13_ncr:1_{81F6C63F-5273-47DD-9554-D9499EB5F701}" xr6:coauthVersionLast="47" xr6:coauthVersionMax="47" xr10:uidLastSave="{B2BB1D03-7B1B-48CD-8C8D-0283F4776E8E}"/>
  <bookViews>
    <workbookView xWindow="-108" yWindow="-108" windowWidth="23256" windowHeight="12696" xr2:uid="{00000000-000D-0000-FFFF-FFFF00000000}"/>
  </bookViews>
  <sheets>
    <sheet name="DISCLAIMER" sheetId="6" r:id="rId1"/>
    <sheet name="ORDER HEADER" sheetId="4" r:id="rId2"/>
    <sheet name="COMMENTS" sheetId="5" r:id="rId3"/>
    <sheet name="ANCELLARY DRUGS " sheetId="1" r:id="rId4"/>
    <sheet name="TBDRUGS " sheetId="2" r:id="rId5"/>
  </sheets>
  <definedNames>
    <definedName name="_xlnm._FilterDatabase" localSheetId="3" hidden="1">'ANCELLARY DRUGS '!$A$4:$K$48</definedName>
    <definedName name="_xlnm._FilterDatabase" localSheetId="4" hidden="1">'TBDRUGS '!$A$4:$Q$24</definedName>
    <definedName name="JR_PAGE_ANCHOR_0_1">'ANCELLARY DRUGS '!#REF!</definedName>
    <definedName name="_xlnm.Print_Area" localSheetId="3">'ANCELLARY DRUGS '!#REF!</definedName>
    <definedName name="_xlnm.Print_Area" localSheetId="4">'TBDRUGS '!$C$1:$Q$24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  <c r="P8" i="2"/>
  <c r="Q8" i="2" l="1"/>
  <c r="I17" i="1"/>
  <c r="J21" i="1" l="1"/>
  <c r="I21" i="1"/>
  <c r="K21" i="1"/>
  <c r="J38" i="1"/>
  <c r="I38" i="1"/>
  <c r="K38" i="1"/>
  <c r="K42" i="1" l="1"/>
  <c r="J42" i="1"/>
  <c r="I42" i="1"/>
  <c r="K18" i="1" l="1"/>
  <c r="K20" i="1"/>
  <c r="K22" i="1"/>
  <c r="K23" i="1"/>
  <c r="K25" i="1"/>
  <c r="K27" i="1"/>
  <c r="K28" i="1"/>
  <c r="K29" i="1"/>
  <c r="K30" i="1"/>
  <c r="K31" i="1"/>
  <c r="K32" i="1"/>
  <c r="K33" i="1"/>
  <c r="K34" i="1"/>
  <c r="K35" i="1"/>
  <c r="K36" i="1"/>
  <c r="K37" i="1"/>
  <c r="K24" i="1"/>
  <c r="K26" i="1"/>
  <c r="K8" i="1"/>
  <c r="K9" i="1"/>
  <c r="J18" i="1"/>
  <c r="J20" i="1"/>
  <c r="J22" i="1"/>
  <c r="J23" i="1"/>
  <c r="J25" i="1"/>
  <c r="J27" i="1"/>
  <c r="J28" i="1"/>
  <c r="J29" i="1"/>
  <c r="J30" i="1"/>
  <c r="J31" i="1"/>
  <c r="J32" i="1"/>
  <c r="J33" i="1"/>
  <c r="J34" i="1"/>
  <c r="J35" i="1"/>
  <c r="J36" i="1"/>
  <c r="J37" i="1"/>
  <c r="J24" i="1"/>
  <c r="I18" i="1"/>
  <c r="I20" i="1"/>
  <c r="I22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24" i="1"/>
  <c r="I26" i="1"/>
  <c r="Q6" i="2" l="1"/>
  <c r="P6" i="2"/>
  <c r="O6" i="2"/>
  <c r="Q14" i="2" l="1"/>
  <c r="P14" i="2"/>
  <c r="O14" i="2"/>
  <c r="Q22" i="2" l="1"/>
  <c r="P7" i="2"/>
  <c r="P9" i="2"/>
  <c r="P10" i="2"/>
  <c r="P11" i="2"/>
  <c r="P12" i="2"/>
  <c r="P13" i="2"/>
  <c r="P15" i="2"/>
  <c r="P16" i="2"/>
  <c r="P17" i="2"/>
  <c r="P18" i="2"/>
  <c r="P19" i="2"/>
  <c r="P20" i="2"/>
  <c r="P21" i="2"/>
  <c r="P22" i="2"/>
  <c r="P23" i="2"/>
  <c r="P24" i="2"/>
  <c r="P5" i="2"/>
  <c r="O7" i="2"/>
  <c r="O9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5" i="2"/>
  <c r="Q23" i="2"/>
  <c r="Q19" i="2"/>
  <c r="Q16" i="2"/>
  <c r="Q12" i="2"/>
  <c r="J15" i="1"/>
  <c r="J16" i="1"/>
  <c r="J17" i="1"/>
  <c r="J26" i="1"/>
  <c r="J8" i="1"/>
  <c r="J9" i="1"/>
  <c r="J10" i="1"/>
  <c r="J11" i="1"/>
  <c r="J5" i="1"/>
  <c r="J7" i="1"/>
  <c r="J14" i="1"/>
  <c r="J19" i="1"/>
  <c r="J6" i="1"/>
  <c r="J41" i="1"/>
  <c r="J39" i="1"/>
  <c r="J40" i="1"/>
  <c r="J12" i="1"/>
  <c r="J45" i="1"/>
  <c r="J44" i="1"/>
  <c r="J46" i="1"/>
  <c r="J43" i="1"/>
  <c r="J47" i="1"/>
  <c r="J48" i="1"/>
  <c r="J13" i="1"/>
  <c r="I15" i="1"/>
  <c r="I16" i="1"/>
  <c r="I8" i="1"/>
  <c r="I9" i="1"/>
  <c r="I10" i="1"/>
  <c r="I11" i="1"/>
  <c r="I5" i="1"/>
  <c r="I7" i="1"/>
  <c r="I14" i="1"/>
  <c r="I19" i="1"/>
  <c r="I6" i="1"/>
  <c r="I41" i="1"/>
  <c r="I39" i="1"/>
  <c r="I40" i="1"/>
  <c r="I12" i="1"/>
  <c r="I45" i="1"/>
  <c r="I44" i="1"/>
  <c r="I46" i="1"/>
  <c r="I43" i="1"/>
  <c r="I47" i="1"/>
  <c r="I48" i="1"/>
  <c r="I13" i="1"/>
  <c r="Q7" i="2"/>
  <c r="Q9" i="2"/>
  <c r="Q10" i="2"/>
  <c r="Q11" i="2"/>
  <c r="Q13" i="2"/>
  <c r="Q15" i="2"/>
  <c r="Q17" i="2"/>
  <c r="Q18" i="2"/>
  <c r="Q20" i="2"/>
  <c r="Q21" i="2"/>
  <c r="Q24" i="2"/>
  <c r="Q5" i="2"/>
  <c r="K13" i="1"/>
  <c r="K15" i="1"/>
  <c r="K16" i="1"/>
  <c r="K17" i="1"/>
  <c r="K10" i="1"/>
  <c r="K11" i="1"/>
  <c r="K5" i="1"/>
  <c r="K7" i="1"/>
  <c r="K14" i="1"/>
  <c r="K19" i="1"/>
  <c r="K6" i="1"/>
  <c r="K41" i="1"/>
  <c r="K39" i="1"/>
  <c r="K40" i="1"/>
  <c r="K12" i="1"/>
  <c r="K45" i="1"/>
  <c r="K44" i="1"/>
  <c r="K46" i="1"/>
  <c r="K43" i="1"/>
  <c r="K47" i="1"/>
  <c r="K48" i="1"/>
  <c r="K3" i="1" l="1"/>
  <c r="J3" i="1"/>
  <c r="I3" i="1"/>
  <c r="O3" i="2"/>
  <c r="Q3" i="2" l="1"/>
  <c r="P3" i="2"/>
  <c r="D7" i="4"/>
  <c r="F5" i="4" l="1"/>
  <c r="F7" i="4"/>
</calcChain>
</file>

<file path=xl/sharedStrings.xml><?xml version="1.0" encoding="utf-8"?>
<sst xmlns="http://schemas.openxmlformats.org/spreadsheetml/2006/main" count="368" uniqueCount="205">
  <si>
    <t>COMPLETER IMPERATIVEMENT POUR CHAQUE COMMANDE LES RUBRIQUES CI-DESSOUS
PLEASE FULFILL FOR EACH ORDER ALL THE HEADING BELOW</t>
  </si>
  <si>
    <t>Pays
Country</t>
  </si>
  <si>
    <t>Mission
Program</t>
  </si>
  <si>
    <t xml:space="preserve">PIH endTB </t>
  </si>
  <si>
    <t>Demandeur
Buyer's name</t>
  </si>
  <si>
    <t>Date de commande
Order date</t>
  </si>
  <si>
    <t>Référence cde.
Order ref.</t>
  </si>
  <si>
    <t>Montant est. EURO
Estim. value EURO (FCA MSF Logistique)</t>
  </si>
  <si>
    <t>Toutes les valeurs annoncées sont estimatives
All the values are indicatives</t>
  </si>
  <si>
    <t>Poids total (Kg)
Total weight</t>
  </si>
  <si>
    <t>Volume total (dm³)
Total volume</t>
  </si>
  <si>
    <t>Type de commande "PROGRAMME" ou "HORS PROGRAMME"
Order type "PROGRAM" or "NOT PLANNED ORDER"</t>
  </si>
  <si>
    <t>Vos commandes "HORS PROGRAMME" doivent être visées par MSF Paris
Your orders labelled "NOT PLANNED ORDER" have to be checked by MSF Paris</t>
  </si>
  <si>
    <t>Indiquer la périodicité de vos commandes (en nombre de mois)
Indicate your order periodicity (in number of months)</t>
  </si>
  <si>
    <t>Délai prévu entre 2 commandes de programme (voir planning périodicité des cdes)
Expected period between 2 program orders (see planning for program orders)</t>
  </si>
  <si>
    <t>Indiquer le stock de sécurité (en nombre de mois)
Indicate the security stock (in number of months)</t>
  </si>
  <si>
    <t>Quantité d'articles maintenu en stock permanent
Quantity of Items permanently stored</t>
  </si>
  <si>
    <t>ok</t>
  </si>
  <si>
    <t>Indiquer le délai d'approvisionnement souhaité (en nombre de mois)
Indicate the requested delivery time (in number of months)</t>
  </si>
  <si>
    <t>Délai de préparation MSFL + pré-dédouanement + temps de transport
MSFL order processing + pre-clearance custom + transport time</t>
  </si>
  <si>
    <t>Choix d'un mode de transport
Means of transport selected</t>
  </si>
  <si>
    <t>"AERIEN" ou "MARITIME" ou "ROUTE" ou "EXPRESS" ou "Via Casier PARIS"
"AIR" or "SEA" or "ROAD" or "EXPRESS Way" or "by Hand from PARIS"</t>
  </si>
  <si>
    <t>Procédure de pré-dédouanement nécessaire ? (OUI ou NON)
Pre-clearance procedure necessary ? (YES or NO)</t>
  </si>
  <si>
    <t>c.a.d. : attente pour MSFL d'une confirmation terrain pour expédition
Means : MSFL shipment despatch subject to a field confirmation</t>
  </si>
  <si>
    <t>Adresse complète de livraison commande (indiquer si nécessaire "pour le compte de ---" ; "en transit pour ---")
Despatch address (indicate if necessary "care of ---" ; "goods in transit to ---")</t>
  </si>
  <si>
    <t>Téléphone - fax - mail  /  Phone - fax - Email</t>
  </si>
  <si>
    <t>Personne à contacter  /  Contact</t>
  </si>
  <si>
    <r>
      <t xml:space="preserve">COMMENTAIRES </t>
    </r>
    <r>
      <rPr>
        <sz val="9"/>
        <color rgb="FF000000"/>
        <rFont val="Comic Sans MS"/>
        <family val="4"/>
      </rPr>
      <t>(rapport d'activité, informations générales, détail et durée estimée de la procédure si prédédouanement, articles à justifier ...)</t>
    </r>
  </si>
  <si>
    <r>
      <t xml:space="preserve">COMMENTS </t>
    </r>
    <r>
      <rPr>
        <i/>
        <sz val="9"/>
        <color rgb="FF000000"/>
        <rFont val="Comic Sans MS"/>
        <family val="4"/>
      </rPr>
      <t>(activity report, general informations, detail and estimated duration if pre-clearance procedure, items to be justified, …):</t>
    </r>
  </si>
  <si>
    <t xml:space="preserve">END TB CLINICAL TRIAL PROJECT ; ANCELLARY  DRUGS LIST </t>
  </si>
  <si>
    <t>SELLING -PRICE UP-DATE , FCA MSF Logistique Bordeaux (Mérignac).</t>
  </si>
  <si>
    <t>MAJ  : 07/01/2022</t>
  </si>
  <si>
    <t xml:space="preserve">Item code </t>
  </si>
  <si>
    <t xml:space="preserve">Item designation </t>
  </si>
  <si>
    <t>Pakg</t>
  </si>
  <si>
    <t xml:space="preserve">Unit Quantity  to be Ordered  </t>
  </si>
  <si>
    <t xml:space="preserve">Unit Price per Pakg </t>
  </si>
  <si>
    <t>Currency</t>
  </si>
  <si>
    <t xml:space="preserve">Weight kg  per Unit </t>
  </si>
  <si>
    <t>Vol dm3 per unit</t>
  </si>
  <si>
    <t>total weight</t>
  </si>
  <si>
    <t>total dm3</t>
  </si>
  <si>
    <t>total price</t>
  </si>
  <si>
    <t>DEXTCLOT5T-</t>
  </si>
  <si>
    <t>CLOTRIMAZOLE, 500 mg, vaginal tab. + applicator</t>
  </si>
  <si>
    <t>EUR</t>
  </si>
  <si>
    <t>DEXTMICO2C3</t>
  </si>
  <si>
    <t>MICONAZOL nitrate, 2%, cream, 30 g, tube</t>
  </si>
  <si>
    <t>DINFSODC9FBF2</t>
  </si>
  <si>
    <t>SODIUM chloride, 0.9%, 250 ml, plastic pouch</t>
  </si>
  <si>
    <t>DINJEPOA1S-</t>
  </si>
  <si>
    <t>EPOETIN ALFA, 10 000 IU/ml, 1 ml, syringe</t>
  </si>
  <si>
    <t>DINJMAGS5A-</t>
  </si>
  <si>
    <t>MAGNESIUM sulfate, 0.5 g/ml, 10 ml, amp.</t>
  </si>
  <si>
    <t>DINJPOTC2A1</t>
  </si>
  <si>
    <t>POTASSIUM chloride, 100 mg/ml, 10 ml, amp.</t>
  </si>
  <si>
    <t>DINJSODC9A5</t>
  </si>
  <si>
    <t>SODIUM chloride, 0.9%, 5 ml, amp.</t>
  </si>
  <si>
    <t>DINJWATE1A-</t>
  </si>
  <si>
    <t>WATER for injection, 10 ml, plastic amp.</t>
  </si>
  <si>
    <t>DORAAMIT2T-</t>
  </si>
  <si>
    <t>AMITRIPTYLINE hydrochloride, 25 mg, tab.</t>
  </si>
  <si>
    <t>DORABECL2SF</t>
  </si>
  <si>
    <t>BECLOMETASONE dipropionate, 0.25mg/puff, 200 puffs,aerosol</t>
  </si>
  <si>
    <t>DORABIPE2T-</t>
  </si>
  <si>
    <t>BIPERIDEN hydrochloride, 2 mg, tab.</t>
  </si>
  <si>
    <t>DORACARB2T-</t>
  </si>
  <si>
    <t>CARBAMAZEPINE, 200 mg, tab.</t>
  </si>
  <si>
    <t>DORALORA1T-</t>
  </si>
  <si>
    <t>CHLORPHENAMINE maleate, 4 mg, tab.</t>
  </si>
  <si>
    <t>DORADACL6TB</t>
  </si>
  <si>
    <t>DACLATASVIR dihydrochloride (DCV), eq. 60 mg base, tab.</t>
  </si>
  <si>
    <t>DORADIAZ5T-</t>
  </si>
  <si>
    <t>DIAZEPAM, 5 mg, tab.</t>
  </si>
  <si>
    <t>DORAFLUX2C-</t>
  </si>
  <si>
    <t>FLUOXETINE, 20mg, caps.</t>
  </si>
  <si>
    <t>DORAGABA3C-</t>
  </si>
  <si>
    <t>GABAPENTIN, 300 mg caps.</t>
  </si>
  <si>
    <t>DORAHALP5T-</t>
  </si>
  <si>
    <t>HALOPERIDOL, 5 mg, tab.</t>
  </si>
  <si>
    <t>DORAIBUP4T-</t>
  </si>
  <si>
    <t>IBUPROFEN, 400 mg, tab.</t>
  </si>
  <si>
    <t>DORALEVO2T-</t>
  </si>
  <si>
    <t>LEVOTHYROXINE SODIUM, 0.025 mg, tab.</t>
  </si>
  <si>
    <t>DORALOPE2T-</t>
  </si>
  <si>
    <t>LOPERAMIDE hydrochloride, 2 mg, tab.</t>
  </si>
  <si>
    <t>DORAMAGN1TE</t>
  </si>
  <si>
    <t>MAGNESIUM OXIDE 270 mg, eq. to 150 mg Magnesium, efferv. tab</t>
  </si>
  <si>
    <t>DORAMETO1T-</t>
  </si>
  <si>
    <t>METOCLOPRAMIDE hydrochloride anhydrous, 10 mg, tab.</t>
  </si>
  <si>
    <t>DORAOMEP2CG</t>
  </si>
  <si>
    <t>OMEPRAZOLE 20 mg, enteric caps.</t>
  </si>
  <si>
    <t>DORAONDA8T-</t>
  </si>
  <si>
    <t>ONDANSETRON hydrochloride, eq. 8 mg base, tab.</t>
  </si>
  <si>
    <t>DORAPARA5T-</t>
  </si>
  <si>
    <t>PARACETAMOL (acetaminophen), 500 mg, tab.</t>
  </si>
  <si>
    <t>DORAPOTC6TP</t>
  </si>
  <si>
    <t>POTASSIUM chloride, 600 mg, slow release, tab.</t>
  </si>
  <si>
    <t>DORAPRED5T-</t>
  </si>
  <si>
    <t>PREDNISOLONE, 5 mg, tab.</t>
  </si>
  <si>
    <t>DORAPROM2T-</t>
  </si>
  <si>
    <t>PROMETHAZINE hydrochloride, eq. 25 mg base, tab.</t>
  </si>
  <si>
    <t>DORAPYRI5T-</t>
  </si>
  <si>
    <t>PYRIDOXINE hydrochloride (vitamin B6), 50 mg, tab.</t>
  </si>
  <si>
    <t>DORARISP1T-</t>
  </si>
  <si>
    <t>RISPERIDONE, 1 mg, tab.</t>
  </si>
  <si>
    <t>DORASALB2SF</t>
  </si>
  <si>
    <t>SALBUTAMOL sulfate, eq.0.1mg base/puff, 200 puffs, aerosol</t>
  </si>
  <si>
    <t>DORASOFO4T-</t>
  </si>
  <si>
    <t>SOFOSBUVIR, 400 mg, tab.</t>
  </si>
  <si>
    <t>DORATRIH2T-</t>
  </si>
  <si>
    <t>TRIHEXYPHENIDYL hydrochloride, 2 mg, tab.</t>
  </si>
  <si>
    <t>DORAVALP2TG</t>
  </si>
  <si>
    <t>VALPROATE SODIUM, 200 mg, gastro-resistant tab.</t>
  </si>
  <si>
    <t>DORAVALP5TG</t>
  </si>
  <si>
    <t>VALPROATE SODIUM, 500 mg, gastro-resistant tab.</t>
  </si>
  <si>
    <t>EDDCTACU1--</t>
  </si>
  <si>
    <t>TABLET CUTTER, stainless steel blade</t>
  </si>
  <si>
    <t>LEAFMONI01EFM</t>
  </si>
  <si>
    <t>(LogTag) SOFTWARE GUIDE quick installation, En/Fr</t>
  </si>
  <si>
    <t>PCOLBOXCG6-</t>
  </si>
  <si>
    <t>VACCINE CARRIER (Gio'Style) 2.6l + 8 icepacks 0.4l, set</t>
  </si>
  <si>
    <t>PCOLMONIHL2</t>
  </si>
  <si>
    <t>THERMO-HYGROMETER tracer (EL21CFR2LCD) internal sensor, USB</t>
  </si>
  <si>
    <t>PCOLMONIHLH</t>
  </si>
  <si>
    <t>THERMO-HYGROMETER recorder (Logtag Haxo-8)</t>
  </si>
  <si>
    <t>PCOLMONITL0</t>
  </si>
  <si>
    <t>(LogTag) READER, USB, for all models</t>
  </si>
  <si>
    <t>PIDESTICT33C</t>
  </si>
  <si>
    <t>STICKER MSF clinical trial ENDTB, 30x30mm, Cyrillic</t>
  </si>
  <si>
    <t>PIDESTICT33E</t>
  </si>
  <si>
    <t>STICKER MSF for clinical trial ENDTB, 30x30mm, English</t>
  </si>
  <si>
    <t xml:space="preserve">END TB CLINICAL TRIAL PROJECT ; TB/DR DRUGS LIST </t>
  </si>
  <si>
    <t>SELLING -PRICE UP , FCA MSF Logistique Bordeaux (Mérignac).</t>
  </si>
  <si>
    <t>Dépôt</t>
  </si>
  <si>
    <t>Field Ref</t>
  </si>
  <si>
    <t>pool procurement products?</t>
  </si>
  <si>
    <t>Vers.</t>
  </si>
  <si>
    <t>Qualif V.</t>
  </si>
  <si>
    <t xml:space="preserve">Manufacturer </t>
  </si>
  <si>
    <t xml:space="preserve">Unit Quantity to be Ordered  </t>
  </si>
  <si>
    <t>BDX</t>
  </si>
  <si>
    <t>tb dr drugs for clinical trial</t>
  </si>
  <si>
    <t>YES, pool procurement</t>
  </si>
  <si>
    <t>DINJAMIK5A-</t>
  </si>
  <si>
    <t>-</t>
  </si>
  <si>
    <t>N/A</t>
  </si>
  <si>
    <t>AMIKACIN sulfate, eq. 250 mg/ml base, 2 ml, amp.</t>
  </si>
  <si>
    <t>MEDO</t>
  </si>
  <si>
    <t>DORAAMOC5T1</t>
  </si>
  <si>
    <t>AMOXICILLIN 500 mg / CLAVULANIC acid 125 mg, tab.</t>
  </si>
  <si>
    <t>REME</t>
  </si>
  <si>
    <t>DORABEDA1T-</t>
  </si>
  <si>
    <t>V03</t>
  </si>
  <si>
    <t>BEDAQUILINE, 100 mg, tab.</t>
  </si>
  <si>
    <t>JANSSEN</t>
  </si>
  <si>
    <t>DORABEDA2T-</t>
  </si>
  <si>
    <t>GDF</t>
  </si>
  <si>
    <t>BEDAQUILINE, 20 mg, tab.</t>
  </si>
  <si>
    <t>DORACLOF1C-</t>
  </si>
  <si>
    <t>CLOFAZIMINE, 100 mg, soft caps.</t>
  </si>
  <si>
    <t>NOVARTIS</t>
  </si>
  <si>
    <t>DORACYCL2C1</t>
  </si>
  <si>
    <t>CYCLOSERINE 250 mg caps.</t>
  </si>
  <si>
    <t>MACD</t>
  </si>
  <si>
    <t>DORADELA5T1</t>
  </si>
  <si>
    <t>V01</t>
  </si>
  <si>
    <t>DELAMANID, 50mg, tab., blister</t>
  </si>
  <si>
    <t>OTSUKA</t>
  </si>
  <si>
    <t>DORAETHN2T1</t>
  </si>
  <si>
    <t>ETHIONAMIDE, 250 mg, tab., blister</t>
  </si>
  <si>
    <t>DORAISON1TB1</t>
  </si>
  <si>
    <t>ISONIAZID (INH),100 mg, breakable tab., blister</t>
  </si>
  <si>
    <t>DINJIMCI55V</t>
  </si>
  <si>
    <t>APS</t>
  </si>
  <si>
    <t>IMIPENEM 500 mg / CILASTATIN sodium 500 mg, powder, vial</t>
  </si>
  <si>
    <t>PANP</t>
  </si>
  <si>
    <t>DORALEFX2T1</t>
  </si>
  <si>
    <t>LEVOFLOXACIN hemihydrate, eq. 250 mg base, tab.</t>
  </si>
  <si>
    <t>HETD</t>
  </si>
  <si>
    <t>DORALEFX5T1</t>
  </si>
  <si>
    <t>LEVOFLOXACIN hemihydrate, eq. 500 mg base, tab.</t>
  </si>
  <si>
    <t>DORALINE6TB1</t>
  </si>
  <si>
    <t>LINEZOLID, 600mg, breakable tab., blister</t>
  </si>
  <si>
    <t>DORAMOXI4T1</t>
  </si>
  <si>
    <t>V02</t>
  </si>
  <si>
    <t>GEN</t>
  </si>
  <si>
    <t>MOXIFLOXACIN hydrochloride eq. to 400 mg base , tab.</t>
  </si>
  <si>
    <t>SDDCPASA4S1</t>
  </si>
  <si>
    <t>(Para-aminosalicylic acid PASER) SCOOP for granules</t>
  </si>
  <si>
    <t>JACO</t>
  </si>
  <si>
    <t>DORAPRON2T1</t>
  </si>
  <si>
    <t>PROTHIONAMIDE, 250 mg, tab.</t>
  </si>
  <si>
    <t>MICR</t>
  </si>
  <si>
    <t>DORAETHA4T1</t>
  </si>
  <si>
    <t>CDT</t>
  </si>
  <si>
    <t>ETHAMBUTOL hydrochloride (E), eq. 400 mg base, tab. blister</t>
  </si>
  <si>
    <t>DORAISON3T1</t>
  </si>
  <si>
    <t>ISONIAZID (H), 300 mg, tab., blister</t>
  </si>
  <si>
    <t>DORATERI2C1</t>
  </si>
  <si>
    <t>TERIZIDONE, 250mg, caps., blister</t>
  </si>
  <si>
    <t>RIEMSER</t>
  </si>
  <si>
    <t>DORAPYRZ4T1</t>
  </si>
  <si>
    <t>PYRAZINAMIDE (PZA), 400 mg, tab., blister</t>
  </si>
  <si>
    <r>
      <t>NOTE:</t>
    </r>
    <r>
      <rPr>
        <i/>
        <sz val="9"/>
        <color rgb="FF000000"/>
        <rFont val="Calibri"/>
        <family val="2"/>
        <scheme val="minor"/>
      </rPr>
      <t> This work is licensed under the Creative Commons CC BY-SA by the endTB Research Partners. To view a copy of this license, visit: https://creativecommons.org/licenses/by-sa/4.0/. More information about this copyright is available in the endTB website:</t>
    </r>
    <r>
      <rPr>
        <sz val="9"/>
        <color rgb="FF000000"/>
        <rFont val="Calibri"/>
        <family val="2"/>
        <scheme val="minor"/>
      </rPr>
      <t> </t>
    </r>
    <r>
      <rPr>
        <i/>
        <sz val="9"/>
        <color rgb="FF000000"/>
        <rFont val="Calibri"/>
        <family val="2"/>
        <scheme val="minor"/>
      </rPr>
      <t>https://endtb.org/ in the “Toolkit” section.</t>
    </r>
    <r>
      <rPr>
        <sz val="9"/>
        <color rgb="FF000000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</si>
</sst>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name val="SansSerif"/>
      <family val="2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Comic Sans MS"/>
      <family val="4"/>
    </font>
    <font>
      <b/>
      <sz val="10"/>
      <name val="Times New Roman"/>
      <family val="1"/>
    </font>
    <font>
      <b/>
      <sz val="7"/>
      <name val="Comic Sans MS"/>
      <family val="4"/>
    </font>
    <font>
      <sz val="9"/>
      <color indexed="9"/>
      <name val="Times New Roman"/>
      <family val="1"/>
    </font>
    <font>
      <sz val="10"/>
      <name val="MS Sans Serif"/>
      <family val="2"/>
    </font>
    <font>
      <b/>
      <sz val="9"/>
      <color rgb="FF000000"/>
      <name val="Comic Sans MS"/>
      <family val="4"/>
    </font>
    <font>
      <sz val="9"/>
      <color rgb="FF000000"/>
      <name val="Comic Sans MS"/>
      <family val="4"/>
    </font>
    <font>
      <b/>
      <i/>
      <sz val="9"/>
      <color rgb="FF000000"/>
      <name val="Comic Sans MS"/>
      <family val="4"/>
    </font>
    <font>
      <i/>
      <sz val="9"/>
      <color rgb="FF000000"/>
      <name val="Comic Sans MS"/>
      <family val="4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FF"/>
      </patternFill>
    </fill>
    <fill>
      <patternFill patternType="solid">
        <fgColor rgb="FFFFFFFF"/>
      </patternFill>
    </fill>
    <fill>
      <patternFill patternType="none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5" borderId="1" xfId="0" applyFont="1" applyFill="1" applyBorder="1" applyAlignment="1">
      <alignment horizontal="center" vertical="center" wrapText="1"/>
    </xf>
    <xf numFmtId="164" fontId="15" fillId="4" borderId="0" xfId="1" applyNumberFormat="1" applyFont="1" applyAlignment="1">
      <alignment horizontal="left" vertical="top"/>
    </xf>
    <xf numFmtId="0" fontId="16" fillId="4" borderId="0" xfId="1" applyFont="1" applyAlignment="1">
      <alignment horizontal="left"/>
    </xf>
    <xf numFmtId="0" fontId="16" fillId="4" borderId="0" xfId="1" applyFont="1"/>
    <xf numFmtId="0" fontId="17" fillId="4" borderId="7" xfId="1" applyFont="1" applyBorder="1" applyAlignment="1">
      <alignment horizontal="left" vertical="top" wrapText="1"/>
    </xf>
    <xf numFmtId="0" fontId="15" fillId="6" borderId="8" xfId="1" applyFont="1" applyFill="1" applyBorder="1" applyAlignment="1" applyProtection="1">
      <alignment horizontal="center" vertical="top" wrapText="1"/>
      <protection locked="0"/>
    </xf>
    <xf numFmtId="164" fontId="15" fillId="6" borderId="8" xfId="1" applyNumberFormat="1" applyFont="1" applyFill="1" applyBorder="1" applyAlignment="1" applyProtection="1">
      <alignment horizontal="center" vertical="top"/>
      <protection locked="0"/>
    </xf>
    <xf numFmtId="0" fontId="17" fillId="4" borderId="0" xfId="1" applyFont="1"/>
    <xf numFmtId="15" fontId="15" fillId="6" borderId="8" xfId="1" applyNumberFormat="1" applyFont="1" applyFill="1" applyBorder="1" applyAlignment="1" applyProtection="1">
      <alignment horizontal="center" vertical="top" wrapText="1"/>
      <protection locked="0"/>
    </xf>
    <xf numFmtId="49" fontId="18" fillId="6" borderId="8" xfId="1" applyNumberFormat="1" applyFont="1" applyFill="1" applyBorder="1" applyAlignment="1" applyProtection="1">
      <alignment horizontal="center" vertical="top" wrapText="1"/>
      <protection locked="0"/>
    </xf>
    <xf numFmtId="4" fontId="18" fillId="7" borderId="8" xfId="1" applyNumberFormat="1" applyFont="1" applyFill="1" applyBorder="1" applyAlignment="1">
      <alignment horizontal="center" vertical="top"/>
    </xf>
    <xf numFmtId="4" fontId="18" fillId="4" borderId="0" xfId="1" applyNumberFormat="1" applyFont="1" applyAlignment="1">
      <alignment horizontal="center" vertical="top"/>
    </xf>
    <xf numFmtId="0" fontId="18" fillId="6" borderId="9" xfId="1" applyFont="1" applyFill="1" applyBorder="1" applyAlignment="1" applyProtection="1">
      <alignment horizontal="center" vertical="top" wrapText="1"/>
      <protection locked="0"/>
    </xf>
    <xf numFmtId="0" fontId="20" fillId="4" borderId="0" xfId="1" applyFont="1" applyAlignment="1">
      <alignment horizontal="left"/>
    </xf>
    <xf numFmtId="0" fontId="15" fillId="6" borderId="9" xfId="1" applyFont="1" applyFill="1" applyBorder="1" applyAlignment="1" applyProtection="1">
      <alignment horizontal="center" vertical="top" wrapText="1"/>
      <protection locked="0"/>
    </xf>
    <xf numFmtId="0" fontId="21" fillId="4" borderId="0" xfId="1" applyFont="1"/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0" fillId="0" borderId="0" xfId="0" applyAlignment="1">
      <alignment horizontal="center"/>
    </xf>
    <xf numFmtId="3" fontId="18" fillId="7" borderId="8" xfId="1" applyNumberFormat="1" applyFont="1" applyFill="1" applyBorder="1" applyAlignment="1">
      <alignment horizontal="center" vertical="top"/>
    </xf>
    <xf numFmtId="0" fontId="15" fillId="6" borderId="8" xfId="1" applyFont="1" applyFill="1" applyBorder="1" applyAlignment="1">
      <alignment horizontal="center" vertical="top" wrapText="1"/>
    </xf>
    <xf numFmtId="0" fontId="15" fillId="8" borderId="9" xfId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wrapText="1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4" fontId="4" fillId="3" borderId="27" xfId="0" applyNumberFormat="1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3" fontId="26" fillId="5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4" fillId="5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3" fontId="4" fillId="3" borderId="30" xfId="0" applyNumberFormat="1" applyFont="1" applyFill="1" applyBorder="1" applyAlignment="1">
      <alignment horizontal="right" vertical="center" wrapText="1"/>
    </xf>
    <xf numFmtId="3" fontId="4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3" fontId="26" fillId="5" borderId="3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4" fillId="3" borderId="30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9" fillId="4" borderId="10" xfId="1" applyFont="1" applyBorder="1" applyAlignment="1">
      <alignment horizontal="left" vertical="top" wrapText="1"/>
    </xf>
    <xf numFmtId="0" fontId="19" fillId="4" borderId="5" xfId="1" applyFont="1" applyBorder="1" applyAlignment="1">
      <alignment horizontal="left" vertical="top" wrapText="1"/>
    </xf>
    <xf numFmtId="0" fontId="19" fillId="4" borderId="6" xfId="1" applyFont="1" applyBorder="1" applyAlignment="1">
      <alignment horizontal="left" vertical="top" wrapText="1"/>
    </xf>
    <xf numFmtId="0" fontId="14" fillId="4" borderId="4" xfId="1" applyFont="1" applyBorder="1" applyAlignment="1">
      <alignment horizontal="center" vertical="top" wrapText="1"/>
    </xf>
    <xf numFmtId="0" fontId="14" fillId="4" borderId="5" xfId="1" applyFont="1" applyBorder="1" applyAlignment="1">
      <alignment horizontal="center" vertical="top" wrapText="1"/>
    </xf>
    <xf numFmtId="0" fontId="14" fillId="4" borderId="6" xfId="1" applyFont="1" applyBorder="1" applyAlignment="1">
      <alignment horizontal="center" vertical="top" wrapText="1"/>
    </xf>
    <xf numFmtId="0" fontId="17" fillId="4" borderId="4" xfId="1" applyFont="1" applyBorder="1" applyAlignment="1">
      <alignment horizontal="center" vertical="top" wrapText="1"/>
    </xf>
    <xf numFmtId="0" fontId="17" fillId="4" borderId="6" xfId="1" applyFont="1" applyBorder="1" applyAlignment="1">
      <alignment horizontal="center" vertical="top" wrapText="1"/>
    </xf>
    <xf numFmtId="0" fontId="15" fillId="6" borderId="21" xfId="1" applyFont="1" applyFill="1" applyBorder="1" applyAlignment="1" applyProtection="1">
      <alignment horizontal="center"/>
      <protection locked="0"/>
    </xf>
    <xf numFmtId="0" fontId="15" fillId="6" borderId="22" xfId="1" applyFont="1" applyFill="1" applyBorder="1" applyAlignment="1" applyProtection="1">
      <alignment horizontal="center"/>
      <protection locked="0"/>
    </xf>
    <xf numFmtId="0" fontId="15" fillId="6" borderId="23" xfId="1" applyFont="1" applyFill="1" applyBorder="1" applyAlignment="1" applyProtection="1">
      <alignment horizontal="center"/>
      <protection locked="0"/>
    </xf>
    <xf numFmtId="0" fontId="17" fillId="4" borderId="11" xfId="1" applyFont="1" applyBorder="1" applyAlignment="1">
      <alignment horizontal="center" vertical="top" wrapText="1"/>
    </xf>
    <xf numFmtId="0" fontId="17" fillId="4" borderId="12" xfId="1" applyFont="1" applyBorder="1" applyAlignment="1">
      <alignment horizontal="center" vertical="top" wrapText="1"/>
    </xf>
    <xf numFmtId="0" fontId="17" fillId="4" borderId="13" xfId="1" applyFont="1" applyBorder="1" applyAlignment="1">
      <alignment horizontal="center" vertical="top" wrapText="1"/>
    </xf>
    <xf numFmtId="0" fontId="15" fillId="6" borderId="14" xfId="1" applyFont="1" applyFill="1" applyBorder="1" applyAlignment="1" applyProtection="1">
      <alignment horizontal="center"/>
      <protection locked="0"/>
    </xf>
    <xf numFmtId="0" fontId="15" fillId="6" borderId="15" xfId="1" applyFont="1" applyFill="1" applyBorder="1" applyAlignment="1" applyProtection="1">
      <alignment horizontal="center"/>
      <protection locked="0"/>
    </xf>
    <xf numFmtId="0" fontId="15" fillId="6" borderId="16" xfId="1" applyFont="1" applyFill="1" applyBorder="1" applyAlignment="1" applyProtection="1">
      <alignment horizontal="center"/>
      <protection locked="0"/>
    </xf>
    <xf numFmtId="0" fontId="15" fillId="6" borderId="17" xfId="1" applyFont="1" applyFill="1" applyBorder="1" applyAlignment="1" applyProtection="1">
      <alignment horizontal="center"/>
      <protection locked="0"/>
    </xf>
    <xf numFmtId="0" fontId="15" fillId="6" borderId="0" xfId="1" applyFont="1" applyFill="1" applyAlignment="1" applyProtection="1">
      <alignment horizontal="center"/>
      <protection locked="0"/>
    </xf>
    <xf numFmtId="0" fontId="15" fillId="6" borderId="18" xfId="1" applyFont="1" applyFill="1" applyBorder="1" applyAlignment="1" applyProtection="1">
      <alignment horizontal="center"/>
      <protection locked="0"/>
    </xf>
    <xf numFmtId="0" fontId="17" fillId="4" borderId="14" xfId="1" applyFont="1" applyBorder="1" applyAlignment="1">
      <alignment horizontal="center"/>
    </xf>
    <xf numFmtId="0" fontId="17" fillId="4" borderId="15" xfId="1" applyFont="1" applyBorder="1" applyAlignment="1">
      <alignment horizontal="center"/>
    </xf>
    <xf numFmtId="0" fontId="17" fillId="4" borderId="16" xfId="1" applyFont="1" applyBorder="1" applyAlignment="1">
      <alignment horizontal="center"/>
    </xf>
    <xf numFmtId="0" fontId="15" fillId="6" borderId="19" xfId="1" applyFont="1" applyFill="1" applyBorder="1" applyAlignment="1" applyProtection="1">
      <alignment horizontal="center"/>
      <protection locked="0"/>
    </xf>
    <xf numFmtId="0" fontId="15" fillId="6" borderId="3" xfId="1" applyFont="1" applyFill="1" applyBorder="1" applyAlignment="1" applyProtection="1">
      <alignment horizontal="center"/>
      <protection locked="0"/>
    </xf>
    <xf numFmtId="0" fontId="15" fillId="6" borderId="20" xfId="1" applyFont="1" applyFill="1" applyBorder="1" applyAlignment="1" applyProtection="1">
      <alignment horizontal="center"/>
      <protection locked="0"/>
    </xf>
    <xf numFmtId="0" fontId="13" fillId="5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3" fillId="5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8" fillId="0" borderId="0" xfId="0" applyFont="1" applyAlignment="1">
      <alignment horizontal="left" vertical="center" wrapText="1"/>
    </xf>
  </cellXfs>
  <cellStyles count="17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88F6-3810-4B73-8F29-A820A3A85542}">
  <dimension ref="B2:I2"/>
  <sheetViews>
    <sheetView tabSelected="1" workbookViewId="0">
      <selection activeCell="G6" sqref="G6"/>
    </sheetView>
  </sheetViews>
  <sheetFormatPr defaultRowHeight="14.4"/>
  <sheetData>
    <row r="2" spans="2:9" ht="36.6" customHeight="1">
      <c r="B2" s="118" t="s">
        <v>204</v>
      </c>
      <c r="C2" s="118"/>
      <c r="D2" s="118"/>
      <c r="E2" s="118"/>
      <c r="F2" s="118"/>
      <c r="G2" s="118"/>
      <c r="H2" s="118"/>
      <c r="I2" s="118"/>
    </row>
  </sheetData>
  <mergeCells count="1"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opLeftCell="A17" workbookViewId="0">
      <selection activeCell="A31" sqref="A31"/>
    </sheetView>
  </sheetViews>
  <sheetFormatPr defaultColWidth="11.44140625" defaultRowHeight="12.6"/>
  <cols>
    <col min="1" max="1" width="50.88671875" style="32" customWidth="1"/>
    <col min="2" max="2" width="14.33203125" style="32" customWidth="1"/>
    <col min="3" max="3" width="12.109375" style="32" customWidth="1"/>
    <col min="4" max="4" width="18" style="32" customWidth="1"/>
    <col min="5" max="5" width="14.5546875" style="32" customWidth="1"/>
    <col min="6" max="6" width="20.88671875" style="32" customWidth="1"/>
    <col min="7" max="16384" width="11.44140625" style="32"/>
  </cols>
  <sheetData>
    <row r="1" spans="1:21" s="20" customFormat="1" ht="33" customHeight="1" thickBot="1">
      <c r="A1" s="87" t="s">
        <v>0</v>
      </c>
      <c r="B1" s="88"/>
      <c r="C1" s="88"/>
      <c r="D1" s="88"/>
      <c r="E1" s="88"/>
      <c r="F1" s="89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thickBot="1"/>
    <row r="3" spans="1:21" s="20" customFormat="1" ht="24.6" thickBot="1">
      <c r="A3" s="21" t="s">
        <v>1</v>
      </c>
      <c r="B3" s="22"/>
      <c r="C3" s="21" t="s">
        <v>2</v>
      </c>
      <c r="D3" s="39" t="s">
        <v>3</v>
      </c>
      <c r="E3" s="21" t="s">
        <v>4</v>
      </c>
      <c r="F3" s="23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20" customFormat="1" ht="13.2" thickBot="1">
      <c r="A4" s="24"/>
      <c r="C4" s="24"/>
      <c r="E4" s="24"/>
    </row>
    <row r="5" spans="1:21" s="20" customFormat="1" ht="57" customHeight="1" thickBot="1">
      <c r="A5" s="21" t="s">
        <v>5</v>
      </c>
      <c r="B5" s="25"/>
      <c r="C5" s="21" t="s">
        <v>6</v>
      </c>
      <c r="D5" s="26"/>
      <c r="E5" s="21" t="s">
        <v>7</v>
      </c>
      <c r="F5" s="38">
        <f>'ANCELLARY DRUGS '!K3+'TBDRUGS '!Q3</f>
        <v>0</v>
      </c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20" customFormat="1" ht="13.2" thickBot="1">
      <c r="A6" s="24"/>
      <c r="C6" s="24"/>
      <c r="E6" s="24"/>
    </row>
    <row r="7" spans="1:21" s="20" customFormat="1" ht="24.6" thickBot="1">
      <c r="A7" s="90" t="s">
        <v>8</v>
      </c>
      <c r="B7" s="91"/>
      <c r="C7" s="21" t="s">
        <v>9</v>
      </c>
      <c r="D7" s="27">
        <f>'ANCELLARY DRUGS '!I3+'TBDRUGS '!O3</f>
        <v>0</v>
      </c>
      <c r="E7" s="21" t="s">
        <v>10</v>
      </c>
      <c r="F7" s="27">
        <f>'ANCELLARY DRUGS '!J3+'TBDRUGS '!P3</f>
        <v>0</v>
      </c>
      <c r="G7" s="18"/>
      <c r="H7" s="2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20" customFormat="1" hidden="1">
      <c r="A8" s="24"/>
    </row>
    <row r="9" spans="1:21" s="20" customFormat="1" ht="24.6" hidden="1" thickBot="1">
      <c r="A9" s="21" t="s">
        <v>11</v>
      </c>
      <c r="B9" s="40"/>
      <c r="C9" s="84" t="s">
        <v>12</v>
      </c>
      <c r="D9" s="85"/>
      <c r="E9" s="85"/>
      <c r="F9" s="8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3.2" thickBot="1">
      <c r="A10" s="24"/>
    </row>
    <row r="11" spans="1:21" s="20" customFormat="1" ht="24.6" thickBot="1">
      <c r="A11" s="21" t="s">
        <v>13</v>
      </c>
      <c r="B11" s="29"/>
      <c r="C11" s="84" t="s">
        <v>14</v>
      </c>
      <c r="D11" s="85"/>
      <c r="E11" s="85"/>
      <c r="F11" s="8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20" customFormat="1" ht="13.2" thickBot="1">
      <c r="A12" s="24"/>
    </row>
    <row r="13" spans="1:21" s="20" customFormat="1" ht="24.6" thickBot="1">
      <c r="A13" s="21" t="s">
        <v>15</v>
      </c>
      <c r="B13" s="29"/>
      <c r="C13" s="84" t="s">
        <v>16</v>
      </c>
      <c r="D13" s="85"/>
      <c r="E13" s="85"/>
      <c r="F13" s="86"/>
      <c r="G13" s="30" t="s">
        <v>17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20" customFormat="1" ht="13.2" thickBot="1">
      <c r="A14" s="24"/>
    </row>
    <row r="15" spans="1:21" s="20" customFormat="1" ht="33" customHeight="1" thickBot="1">
      <c r="A15" s="21" t="s">
        <v>18</v>
      </c>
      <c r="B15" s="29"/>
      <c r="C15" s="84" t="s">
        <v>19</v>
      </c>
      <c r="D15" s="85"/>
      <c r="E15" s="85"/>
      <c r="F15" s="86"/>
      <c r="G15" s="30" t="s">
        <v>17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20" customFormat="1" ht="13.2" thickBot="1">
      <c r="A16" s="24"/>
    </row>
    <row r="17" spans="1:21" s="20" customFormat="1" ht="24.6" thickBot="1">
      <c r="A17" s="21" t="s">
        <v>20</v>
      </c>
      <c r="B17" s="31"/>
      <c r="C17" s="84" t="s">
        <v>21</v>
      </c>
      <c r="D17" s="85"/>
      <c r="E17" s="85"/>
      <c r="F17" s="86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0" customFormat="1" ht="13.2" thickBot="1">
      <c r="A18" s="24"/>
    </row>
    <row r="19" spans="1:21" s="20" customFormat="1" ht="24.6" thickBot="1">
      <c r="A19" s="21" t="s">
        <v>22</v>
      </c>
      <c r="B19" s="31"/>
      <c r="C19" s="84" t="s">
        <v>23</v>
      </c>
      <c r="D19" s="85"/>
      <c r="E19" s="85"/>
      <c r="F19" s="86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0" customFormat="1" thickBot="1"/>
    <row r="21" spans="1:21" s="20" customFormat="1" ht="29.25" customHeight="1">
      <c r="A21" s="95" t="s">
        <v>24</v>
      </c>
      <c r="B21" s="96"/>
      <c r="C21" s="96"/>
      <c r="D21" s="96"/>
      <c r="E21" s="96"/>
      <c r="F21" s="97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0" customFormat="1" ht="12">
      <c r="A22" s="98"/>
      <c r="B22" s="99"/>
      <c r="C22" s="99"/>
      <c r="D22" s="99"/>
      <c r="E22" s="99"/>
      <c r="F22" s="100"/>
    </row>
    <row r="23" spans="1:21" s="20" customFormat="1" ht="12">
      <c r="A23" s="101"/>
      <c r="B23" s="102"/>
      <c r="C23" s="102"/>
      <c r="D23" s="102"/>
      <c r="E23" s="102"/>
      <c r="F23" s="103"/>
    </row>
    <row r="24" spans="1:21" s="20" customFormat="1" ht="12">
      <c r="A24" s="101"/>
      <c r="B24" s="102"/>
      <c r="C24" s="102"/>
      <c r="D24" s="102"/>
      <c r="E24" s="102"/>
      <c r="F24" s="103"/>
    </row>
    <row r="25" spans="1:21" s="20" customFormat="1" ht="12">
      <c r="A25" s="101"/>
      <c r="B25" s="102"/>
      <c r="C25" s="102"/>
      <c r="D25" s="102"/>
      <c r="E25" s="102"/>
      <c r="F25" s="103"/>
    </row>
    <row r="26" spans="1:21" s="20" customFormat="1" ht="12">
      <c r="A26" s="101"/>
      <c r="B26" s="102"/>
      <c r="C26" s="102"/>
      <c r="D26" s="102"/>
      <c r="E26" s="102"/>
      <c r="F26" s="103"/>
    </row>
    <row r="27" spans="1:21" s="20" customFormat="1" ht="12.75" customHeight="1">
      <c r="A27" s="104" t="s">
        <v>25</v>
      </c>
      <c r="B27" s="105"/>
      <c r="C27" s="105"/>
      <c r="D27" s="105"/>
      <c r="E27" s="105"/>
      <c r="F27" s="106"/>
    </row>
    <row r="28" spans="1:21" s="20" customFormat="1" ht="12">
      <c r="A28" s="107"/>
      <c r="B28" s="108"/>
      <c r="C28" s="108"/>
      <c r="D28" s="108"/>
      <c r="E28" s="108"/>
      <c r="F28" s="109"/>
    </row>
    <row r="29" spans="1:21" s="20" customFormat="1" ht="12.75" customHeight="1">
      <c r="A29" s="104" t="s">
        <v>26</v>
      </c>
      <c r="B29" s="105"/>
      <c r="C29" s="105"/>
      <c r="D29" s="105"/>
      <c r="E29" s="105"/>
      <c r="F29" s="106"/>
    </row>
    <row r="30" spans="1:21" s="20" customFormat="1" thickBot="1">
      <c r="A30" s="92"/>
      <c r="B30" s="93"/>
      <c r="C30" s="93"/>
      <c r="D30" s="93"/>
      <c r="E30" s="93"/>
      <c r="F30" s="94"/>
    </row>
  </sheetData>
  <sheetProtection password="CF97" sheet="1" objects="1" scenarios="1"/>
  <mergeCells count="18">
    <mergeCell ref="A30:F30"/>
    <mergeCell ref="C17:F17"/>
    <mergeCell ref="C19:F19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C15:F15"/>
    <mergeCell ref="A1:F1"/>
    <mergeCell ref="A7:B7"/>
    <mergeCell ref="C9:F9"/>
    <mergeCell ref="C11:F11"/>
    <mergeCell ref="C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4140625" defaultRowHeight="14.4"/>
  <cols>
    <col min="1" max="16384" width="11.44140625" style="41"/>
  </cols>
  <sheetData>
    <row r="1" spans="1:1" customFormat="1">
      <c r="A1" s="42" t="s">
        <v>27</v>
      </c>
    </row>
    <row r="2" spans="1:1" customFormat="1" ht="15">
      <c r="A2" s="43" t="s">
        <v>28</v>
      </c>
    </row>
  </sheetData>
  <sheetProtection password="CF97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48"/>
  <sheetViews>
    <sheetView workbookViewId="0">
      <selection activeCell="P14" sqref="P14"/>
    </sheetView>
  </sheetViews>
  <sheetFormatPr defaultColWidth="9.109375" defaultRowHeight="14.4"/>
  <cols>
    <col min="1" max="1" width="15.44140625" customWidth="1"/>
    <col min="2" max="2" width="38" customWidth="1"/>
    <col min="3" max="3" width="13.6640625" customWidth="1"/>
    <col min="4" max="4" width="11.109375" style="37" customWidth="1"/>
    <col min="5" max="8" width="13.6640625" customWidth="1"/>
    <col min="9" max="11" width="9.109375" customWidth="1"/>
  </cols>
  <sheetData>
    <row r="1" spans="1:11">
      <c r="A1" s="113" t="s">
        <v>29</v>
      </c>
      <c r="B1" s="114"/>
      <c r="C1" s="114"/>
      <c r="D1" s="114"/>
      <c r="E1" s="114"/>
      <c r="F1" s="114"/>
    </row>
    <row r="2" spans="1:11">
      <c r="A2" s="110" t="s">
        <v>30</v>
      </c>
      <c r="B2" s="111"/>
      <c r="C2" s="111"/>
      <c r="D2" s="111"/>
      <c r="E2" s="111"/>
      <c r="F2" s="112"/>
      <c r="G2" s="51" t="s">
        <v>31</v>
      </c>
    </row>
    <row r="3" spans="1:11">
      <c r="I3">
        <f>SUM(I5:I48)</f>
        <v>0</v>
      </c>
      <c r="J3">
        <f>SUM(J5:J48)</f>
        <v>0</v>
      </c>
      <c r="K3">
        <f>SUM(K5:K48)</f>
        <v>0</v>
      </c>
    </row>
    <row r="4" spans="1:11" ht="37.5" customHeight="1">
      <c r="A4" s="1" t="s">
        <v>32</v>
      </c>
      <c r="B4" s="1" t="s">
        <v>33</v>
      </c>
      <c r="C4" s="1" t="s">
        <v>34</v>
      </c>
      <c r="D4" s="17" t="s">
        <v>35</v>
      </c>
      <c r="E4" s="1" t="s">
        <v>36</v>
      </c>
      <c r="F4" s="1" t="s">
        <v>37</v>
      </c>
      <c r="G4" s="1" t="s">
        <v>38</v>
      </c>
      <c r="H4" s="34" t="s">
        <v>39</v>
      </c>
      <c r="I4" s="35" t="s">
        <v>40</v>
      </c>
      <c r="J4" s="35" t="s">
        <v>41</v>
      </c>
      <c r="K4" s="35" t="s">
        <v>42</v>
      </c>
    </row>
    <row r="5" spans="1:11" ht="23.1" customHeight="1">
      <c r="A5" s="5" t="s">
        <v>43</v>
      </c>
      <c r="B5" s="7" t="s">
        <v>44</v>
      </c>
      <c r="C5" s="2">
        <v>1</v>
      </c>
      <c r="D5" s="33"/>
      <c r="E5" s="3">
        <v>0.88</v>
      </c>
      <c r="F5" s="4" t="s">
        <v>45</v>
      </c>
      <c r="G5" s="4">
        <v>1.7999999999999999E-2</v>
      </c>
      <c r="H5" s="4">
        <v>0.16</v>
      </c>
      <c r="I5" s="36">
        <f t="shared" ref="I5:I48" si="0">(G5/C5)*D5</f>
        <v>0</v>
      </c>
      <c r="J5" s="36">
        <f t="shared" ref="J5:J48" si="1">(H5/C5)*D5</f>
        <v>0</v>
      </c>
      <c r="K5" s="36">
        <f t="shared" ref="K5:K48" si="2">(D5/C5)*E5</f>
        <v>0</v>
      </c>
    </row>
    <row r="6" spans="1:11" ht="18" customHeight="1">
      <c r="A6" s="5" t="s">
        <v>46</v>
      </c>
      <c r="B6" s="7" t="s">
        <v>47</v>
      </c>
      <c r="C6" s="2">
        <v>10</v>
      </c>
      <c r="D6" s="33"/>
      <c r="E6" s="3">
        <v>8.9</v>
      </c>
      <c r="F6" s="4" t="s">
        <v>45</v>
      </c>
      <c r="G6" s="4">
        <v>0.48099999999999998</v>
      </c>
      <c r="H6" s="4">
        <v>1.595</v>
      </c>
      <c r="I6" s="36">
        <f t="shared" si="0"/>
        <v>0</v>
      </c>
      <c r="J6" s="36">
        <f t="shared" si="1"/>
        <v>0</v>
      </c>
      <c r="K6" s="36">
        <f t="shared" si="2"/>
        <v>0</v>
      </c>
    </row>
    <row r="7" spans="1:11" ht="18" customHeight="1">
      <c r="A7" s="5" t="s">
        <v>48</v>
      </c>
      <c r="B7" s="7" t="s">
        <v>49</v>
      </c>
      <c r="C7" s="2">
        <v>30</v>
      </c>
      <c r="D7" s="33"/>
      <c r="E7" s="3">
        <v>17.260000000000002</v>
      </c>
      <c r="F7" s="4" t="s">
        <v>45</v>
      </c>
      <c r="G7" s="4">
        <v>9.15</v>
      </c>
      <c r="H7" s="4">
        <v>22.5</v>
      </c>
      <c r="I7" s="36">
        <f t="shared" si="0"/>
        <v>0</v>
      </c>
      <c r="J7" s="36">
        <f t="shared" si="1"/>
        <v>0</v>
      </c>
      <c r="K7" s="36">
        <f t="shared" si="2"/>
        <v>0</v>
      </c>
    </row>
    <row r="8" spans="1:11" ht="18" customHeight="1">
      <c r="A8" s="5" t="s">
        <v>50</v>
      </c>
      <c r="B8" s="7" t="s">
        <v>51</v>
      </c>
      <c r="C8" s="2">
        <v>6</v>
      </c>
      <c r="D8" s="33"/>
      <c r="E8" s="3">
        <v>129.94999999999999</v>
      </c>
      <c r="F8" s="4" t="s">
        <v>45</v>
      </c>
      <c r="G8" s="4">
        <v>0.12</v>
      </c>
      <c r="H8" s="4">
        <v>0.92</v>
      </c>
      <c r="I8" s="36">
        <f t="shared" si="0"/>
        <v>0</v>
      </c>
      <c r="J8" s="36">
        <f t="shared" si="1"/>
        <v>0</v>
      </c>
      <c r="K8" s="36">
        <f t="shared" si="2"/>
        <v>0</v>
      </c>
    </row>
    <row r="9" spans="1:11">
      <c r="A9" s="5" t="s">
        <v>52</v>
      </c>
      <c r="B9" s="7" t="s">
        <v>53</v>
      </c>
      <c r="C9" s="2">
        <v>10</v>
      </c>
      <c r="D9" s="33"/>
      <c r="E9" s="3">
        <v>9.6</v>
      </c>
      <c r="F9" s="4" t="s">
        <v>45</v>
      </c>
      <c r="G9" s="4">
        <v>0.23200000000000001</v>
      </c>
      <c r="H9" s="4">
        <v>0.43099999999999999</v>
      </c>
      <c r="I9" s="36">
        <f t="shared" si="0"/>
        <v>0</v>
      </c>
      <c r="J9" s="36">
        <f t="shared" si="1"/>
        <v>0</v>
      </c>
      <c r="K9" s="36">
        <f t="shared" si="2"/>
        <v>0</v>
      </c>
    </row>
    <row r="10" spans="1:11" ht="18" customHeight="1">
      <c r="A10" s="5" t="s">
        <v>54</v>
      </c>
      <c r="B10" s="7" t="s">
        <v>55</v>
      </c>
      <c r="C10" s="2">
        <v>100</v>
      </c>
      <c r="D10" s="33"/>
      <c r="E10" s="3">
        <v>17.14</v>
      </c>
      <c r="F10" s="4" t="s">
        <v>45</v>
      </c>
      <c r="G10" s="4">
        <v>1.6539999999999999</v>
      </c>
      <c r="H10" s="4">
        <v>4.7409999999999997</v>
      </c>
      <c r="I10" s="36">
        <f t="shared" si="0"/>
        <v>0</v>
      </c>
      <c r="J10" s="36">
        <f t="shared" si="1"/>
        <v>0</v>
      </c>
      <c r="K10" s="36">
        <f t="shared" si="2"/>
        <v>0</v>
      </c>
    </row>
    <row r="11" spans="1:11" ht="18" customHeight="1">
      <c r="A11" s="5" t="s">
        <v>56</v>
      </c>
      <c r="B11" s="7" t="s">
        <v>57</v>
      </c>
      <c r="C11" s="2">
        <v>100</v>
      </c>
      <c r="D11" s="33"/>
      <c r="E11" s="3">
        <v>9.8000000000000007</v>
      </c>
      <c r="F11" s="4" t="s">
        <v>45</v>
      </c>
      <c r="G11" s="4">
        <v>0.88500000000000001</v>
      </c>
      <c r="H11" s="4">
        <v>3.0259999999999998</v>
      </c>
      <c r="I11" s="36">
        <f t="shared" si="0"/>
        <v>0</v>
      </c>
      <c r="J11" s="36">
        <f t="shared" si="1"/>
        <v>0</v>
      </c>
      <c r="K11" s="36">
        <f t="shared" si="2"/>
        <v>0</v>
      </c>
    </row>
    <row r="12" spans="1:11" ht="18" customHeight="1">
      <c r="A12" s="5" t="s">
        <v>58</v>
      </c>
      <c r="B12" s="7" t="s">
        <v>59</v>
      </c>
      <c r="C12" s="2">
        <v>100</v>
      </c>
      <c r="D12" s="33"/>
      <c r="E12" s="3">
        <v>8.14</v>
      </c>
      <c r="F12" s="4" t="s">
        <v>45</v>
      </c>
      <c r="G12" s="4">
        <v>1.52</v>
      </c>
      <c r="H12" s="4">
        <v>4</v>
      </c>
      <c r="I12" s="36">
        <f t="shared" si="0"/>
        <v>0</v>
      </c>
      <c r="J12" s="36">
        <f t="shared" si="1"/>
        <v>0</v>
      </c>
      <c r="K12" s="36">
        <f t="shared" si="2"/>
        <v>0</v>
      </c>
    </row>
    <row r="13" spans="1:11" ht="18" customHeight="1">
      <c r="A13" s="5" t="s">
        <v>60</v>
      </c>
      <c r="B13" s="7" t="s">
        <v>61</v>
      </c>
      <c r="C13" s="2">
        <v>1000</v>
      </c>
      <c r="D13" s="33"/>
      <c r="E13" s="3">
        <v>13.87</v>
      </c>
      <c r="F13" s="4" t="s">
        <v>45</v>
      </c>
      <c r="G13" s="4">
        <v>0.26300000000000001</v>
      </c>
      <c r="H13" s="4">
        <v>0.63700000000000001</v>
      </c>
      <c r="I13" s="36">
        <f t="shared" si="0"/>
        <v>0</v>
      </c>
      <c r="J13" s="36">
        <f t="shared" si="1"/>
        <v>0</v>
      </c>
      <c r="K13" s="36">
        <f t="shared" si="2"/>
        <v>0</v>
      </c>
    </row>
    <row r="14" spans="1:11" ht="23.1" customHeight="1">
      <c r="A14" s="5" t="s">
        <v>62</v>
      </c>
      <c r="B14" s="7" t="s">
        <v>63</v>
      </c>
      <c r="C14" s="2">
        <v>1</v>
      </c>
      <c r="D14" s="33"/>
      <c r="E14" s="3">
        <v>27.4</v>
      </c>
      <c r="F14" s="4" t="s">
        <v>45</v>
      </c>
      <c r="G14" s="4">
        <v>0.04</v>
      </c>
      <c r="H14" s="4">
        <v>0.17199999999999999</v>
      </c>
      <c r="I14" s="36">
        <f t="shared" si="0"/>
        <v>0</v>
      </c>
      <c r="J14" s="36">
        <f t="shared" si="1"/>
        <v>0</v>
      </c>
      <c r="K14" s="36">
        <f t="shared" si="2"/>
        <v>0</v>
      </c>
    </row>
    <row r="15" spans="1:11" ht="18" customHeight="1">
      <c r="A15" s="5" t="s">
        <v>64</v>
      </c>
      <c r="B15" s="7" t="s">
        <v>65</v>
      </c>
      <c r="C15" s="2">
        <v>100</v>
      </c>
      <c r="D15" s="33"/>
      <c r="E15" s="3">
        <v>5.5</v>
      </c>
      <c r="F15" s="4" t="s">
        <v>45</v>
      </c>
      <c r="G15" s="4">
        <v>4.8000000000000001E-2</v>
      </c>
      <c r="H15" s="4">
        <v>0.29399999999999998</v>
      </c>
      <c r="I15" s="36">
        <f t="shared" si="0"/>
        <v>0</v>
      </c>
      <c r="J15" s="36">
        <f t="shared" si="1"/>
        <v>0</v>
      </c>
      <c r="K15" s="36">
        <f t="shared" si="2"/>
        <v>0</v>
      </c>
    </row>
    <row r="16" spans="1:11" ht="23.1" customHeight="1">
      <c r="A16" s="5" t="s">
        <v>66</v>
      </c>
      <c r="B16" s="7" t="s">
        <v>67</v>
      </c>
      <c r="C16" s="2">
        <v>1000</v>
      </c>
      <c r="D16" s="33"/>
      <c r="E16" s="3">
        <v>23.26</v>
      </c>
      <c r="F16" s="4" t="s">
        <v>45</v>
      </c>
      <c r="G16" s="4">
        <v>0.32100000000000001</v>
      </c>
      <c r="H16" s="4">
        <v>0.97</v>
      </c>
      <c r="I16" s="36">
        <f t="shared" si="0"/>
        <v>0</v>
      </c>
      <c r="J16" s="36">
        <f t="shared" si="1"/>
        <v>0</v>
      </c>
      <c r="K16" s="36">
        <f t="shared" si="2"/>
        <v>0</v>
      </c>
    </row>
    <row r="17" spans="1:11" ht="23.1" customHeight="1">
      <c r="A17" s="81" t="s">
        <v>68</v>
      </c>
      <c r="B17" s="7" t="s">
        <v>69</v>
      </c>
      <c r="C17" s="2">
        <v>300</v>
      </c>
      <c r="D17" s="33"/>
      <c r="E17" s="3">
        <v>7.75</v>
      </c>
      <c r="F17" s="4" t="s">
        <v>45</v>
      </c>
      <c r="G17" s="4">
        <v>0.15</v>
      </c>
      <c r="H17" s="4">
        <v>1.446</v>
      </c>
      <c r="I17" s="36">
        <f>(G17/C17)*D17</f>
        <v>0</v>
      </c>
      <c r="J17" s="36">
        <f t="shared" si="1"/>
        <v>0</v>
      </c>
      <c r="K17" s="36">
        <f t="shared" si="2"/>
        <v>0</v>
      </c>
    </row>
    <row r="18" spans="1:11" ht="23.1" customHeight="1">
      <c r="A18" s="81" t="s">
        <v>70</v>
      </c>
      <c r="B18" s="7" t="s">
        <v>71</v>
      </c>
      <c r="C18" s="2">
        <v>28</v>
      </c>
      <c r="D18" s="33"/>
      <c r="E18" s="3">
        <v>12.59</v>
      </c>
      <c r="F18" s="4" t="s">
        <v>45</v>
      </c>
      <c r="G18" s="4">
        <v>4.3999999999999997E-2</v>
      </c>
      <c r="H18" s="4">
        <v>0.19800000000000001</v>
      </c>
      <c r="I18" s="36">
        <f t="shared" si="0"/>
        <v>0</v>
      </c>
      <c r="J18" s="36">
        <f t="shared" si="1"/>
        <v>0</v>
      </c>
      <c r="K18" s="36">
        <f t="shared" si="2"/>
        <v>0</v>
      </c>
    </row>
    <row r="19" spans="1:11" ht="18" customHeight="1">
      <c r="A19" s="5" t="s">
        <v>72</v>
      </c>
      <c r="B19" s="7" t="s">
        <v>73</v>
      </c>
      <c r="C19" s="2">
        <v>1000</v>
      </c>
      <c r="D19" s="33"/>
      <c r="E19" s="3">
        <v>22.45</v>
      </c>
      <c r="F19" s="4" t="s">
        <v>45</v>
      </c>
      <c r="G19" s="4">
        <v>0.23</v>
      </c>
      <c r="H19" s="4">
        <v>0.49</v>
      </c>
      <c r="I19" s="36">
        <f t="shared" si="0"/>
        <v>0</v>
      </c>
      <c r="J19" s="36">
        <f t="shared" si="1"/>
        <v>0</v>
      </c>
      <c r="K19" s="36">
        <f t="shared" si="2"/>
        <v>0</v>
      </c>
    </row>
    <row r="20" spans="1:11" ht="23.1" customHeight="1">
      <c r="A20" s="81" t="s">
        <v>74</v>
      </c>
      <c r="B20" s="82" t="s">
        <v>75</v>
      </c>
      <c r="C20" s="83">
        <v>300</v>
      </c>
      <c r="D20" s="33"/>
      <c r="E20" s="3">
        <v>12.51</v>
      </c>
      <c r="F20" s="4" t="s">
        <v>45</v>
      </c>
      <c r="G20" s="4">
        <v>0.13400000000000001</v>
      </c>
      <c r="H20" s="4">
        <v>0.69799999999999995</v>
      </c>
      <c r="I20" s="36">
        <f t="shared" si="0"/>
        <v>0</v>
      </c>
      <c r="J20" s="36">
        <f t="shared" si="1"/>
        <v>0</v>
      </c>
      <c r="K20" s="36">
        <f t="shared" si="2"/>
        <v>0</v>
      </c>
    </row>
    <row r="21" spans="1:11" ht="23.1" customHeight="1">
      <c r="A21" s="5" t="s">
        <v>76</v>
      </c>
      <c r="B21" s="7" t="s">
        <v>77</v>
      </c>
      <c r="C21" s="2">
        <v>100</v>
      </c>
      <c r="D21" s="33"/>
      <c r="E21" s="3">
        <v>4.71</v>
      </c>
      <c r="F21" s="4" t="s">
        <v>45</v>
      </c>
      <c r="G21" s="4">
        <v>8.2000000000000003E-2</v>
      </c>
      <c r="H21" s="4">
        <v>0.5</v>
      </c>
      <c r="I21" s="36">
        <f t="shared" si="0"/>
        <v>0</v>
      </c>
      <c r="J21" s="36">
        <f t="shared" si="1"/>
        <v>0</v>
      </c>
      <c r="K21" s="36">
        <f t="shared" si="2"/>
        <v>0</v>
      </c>
    </row>
    <row r="22" spans="1:11" ht="18" customHeight="1">
      <c r="A22" s="5" t="s">
        <v>78</v>
      </c>
      <c r="B22" s="7" t="s">
        <v>79</v>
      </c>
      <c r="C22" s="2">
        <v>300</v>
      </c>
      <c r="D22" s="33"/>
      <c r="E22" s="3">
        <v>7.94</v>
      </c>
      <c r="F22" s="4" t="s">
        <v>45</v>
      </c>
      <c r="G22" s="4">
        <v>0.13800000000000001</v>
      </c>
      <c r="H22" s="4">
        <v>0.67800000000000005</v>
      </c>
      <c r="I22" s="36">
        <f t="shared" si="0"/>
        <v>0</v>
      </c>
      <c r="J22" s="36">
        <f t="shared" si="1"/>
        <v>0</v>
      </c>
      <c r="K22" s="36">
        <f t="shared" si="2"/>
        <v>0</v>
      </c>
    </row>
    <row r="23" spans="1:11" ht="23.1" customHeight="1">
      <c r="A23" s="5" t="s">
        <v>80</v>
      </c>
      <c r="B23" s="7" t="s">
        <v>81</v>
      </c>
      <c r="C23" s="2">
        <v>1000</v>
      </c>
      <c r="D23" s="33"/>
      <c r="E23" s="3">
        <v>20.13</v>
      </c>
      <c r="F23" s="4" t="s">
        <v>45</v>
      </c>
      <c r="G23" s="4">
        <v>0.76600000000000001</v>
      </c>
      <c r="H23" s="4">
        <v>3.7330000000000001</v>
      </c>
      <c r="I23" s="36">
        <f t="shared" si="0"/>
        <v>0</v>
      </c>
      <c r="J23" s="36">
        <f t="shared" si="1"/>
        <v>0</v>
      </c>
      <c r="K23" s="36">
        <f t="shared" si="2"/>
        <v>0</v>
      </c>
    </row>
    <row r="24" spans="1:11" ht="23.1" customHeight="1">
      <c r="A24" s="5" t="s">
        <v>82</v>
      </c>
      <c r="B24" s="7" t="s">
        <v>83</v>
      </c>
      <c r="C24" s="2">
        <v>28</v>
      </c>
      <c r="D24" s="33"/>
      <c r="E24" s="3">
        <v>1.05</v>
      </c>
      <c r="F24" s="4" t="s">
        <v>45</v>
      </c>
      <c r="G24" s="4">
        <v>1.2E-2</v>
      </c>
      <c r="H24" s="4">
        <v>0.153</v>
      </c>
      <c r="I24" s="36">
        <f t="shared" si="0"/>
        <v>0</v>
      </c>
      <c r="J24" s="36">
        <f t="shared" si="1"/>
        <v>0</v>
      </c>
      <c r="K24" s="36">
        <f t="shared" si="2"/>
        <v>0</v>
      </c>
    </row>
    <row r="25" spans="1:11" ht="23.1" customHeight="1">
      <c r="A25" s="5" t="s">
        <v>84</v>
      </c>
      <c r="B25" s="7" t="s">
        <v>85</v>
      </c>
      <c r="C25" s="2">
        <v>100</v>
      </c>
      <c r="D25" s="33"/>
      <c r="E25" s="3">
        <v>1.6</v>
      </c>
      <c r="F25" s="4" t="s">
        <v>45</v>
      </c>
      <c r="G25" s="4">
        <v>0.11</v>
      </c>
      <c r="H25" s="4">
        <v>0.21099999999999999</v>
      </c>
      <c r="I25" s="36">
        <f t="shared" si="0"/>
        <v>0</v>
      </c>
      <c r="J25" s="36">
        <f t="shared" si="1"/>
        <v>0</v>
      </c>
      <c r="K25" s="36">
        <f t="shared" si="2"/>
        <v>0</v>
      </c>
    </row>
    <row r="26" spans="1:11" ht="23.1" customHeight="1">
      <c r="A26" s="5" t="s">
        <v>86</v>
      </c>
      <c r="B26" s="7" t="s">
        <v>87</v>
      </c>
      <c r="C26" s="2">
        <v>20</v>
      </c>
      <c r="D26" s="33"/>
      <c r="E26" s="3">
        <v>2.04</v>
      </c>
      <c r="F26" s="4" t="s">
        <v>45</v>
      </c>
      <c r="G26" s="4">
        <v>0.1</v>
      </c>
      <c r="H26" s="4">
        <v>0.505</v>
      </c>
      <c r="I26" s="36">
        <f t="shared" si="0"/>
        <v>0</v>
      </c>
      <c r="J26" s="36">
        <f t="shared" si="1"/>
        <v>0</v>
      </c>
      <c r="K26" s="36">
        <f t="shared" si="2"/>
        <v>0</v>
      </c>
    </row>
    <row r="27" spans="1:11" ht="23.1" customHeight="1">
      <c r="A27" s="5" t="s">
        <v>88</v>
      </c>
      <c r="B27" s="7" t="s">
        <v>89</v>
      </c>
      <c r="C27" s="2">
        <v>1000</v>
      </c>
      <c r="D27" s="33"/>
      <c r="E27" s="3">
        <v>17.71</v>
      </c>
      <c r="F27" s="4" t="s">
        <v>45</v>
      </c>
      <c r="G27" s="4">
        <v>0.15</v>
      </c>
      <c r="H27" s="4">
        <v>0.318</v>
      </c>
      <c r="I27" s="36">
        <f t="shared" si="0"/>
        <v>0</v>
      </c>
      <c r="J27" s="36">
        <f t="shared" si="1"/>
        <v>0</v>
      </c>
      <c r="K27" s="36">
        <f t="shared" si="2"/>
        <v>0</v>
      </c>
    </row>
    <row r="28" spans="1:11" ht="23.1" customHeight="1">
      <c r="A28" s="5" t="s">
        <v>90</v>
      </c>
      <c r="B28" s="7" t="s">
        <v>91</v>
      </c>
      <c r="C28" s="2">
        <v>56</v>
      </c>
      <c r="D28" s="33"/>
      <c r="E28" s="3">
        <v>1.61</v>
      </c>
      <c r="F28" s="4" t="s">
        <v>45</v>
      </c>
      <c r="G28" s="4">
        <v>0.06</v>
      </c>
      <c r="H28" s="4">
        <v>0.248</v>
      </c>
      <c r="I28" s="36">
        <f t="shared" si="0"/>
        <v>0</v>
      </c>
      <c r="J28" s="36">
        <f t="shared" si="1"/>
        <v>0</v>
      </c>
      <c r="K28" s="36">
        <f t="shared" si="2"/>
        <v>0</v>
      </c>
    </row>
    <row r="29" spans="1:11" ht="23.1" customHeight="1">
      <c r="A29" s="5" t="s">
        <v>92</v>
      </c>
      <c r="B29" s="7" t="s">
        <v>93</v>
      </c>
      <c r="C29" s="2">
        <v>60</v>
      </c>
      <c r="D29" s="33"/>
      <c r="E29" s="3">
        <v>11.71</v>
      </c>
      <c r="F29" s="4" t="s">
        <v>45</v>
      </c>
      <c r="G29" s="4">
        <v>7.4999999999999997E-2</v>
      </c>
      <c r="H29" s="4">
        <v>0.72</v>
      </c>
      <c r="I29" s="36">
        <f t="shared" si="0"/>
        <v>0</v>
      </c>
      <c r="J29" s="36">
        <f t="shared" si="1"/>
        <v>0</v>
      </c>
      <c r="K29" s="36">
        <f t="shared" si="2"/>
        <v>0</v>
      </c>
    </row>
    <row r="30" spans="1:11" ht="23.1" customHeight="1">
      <c r="A30" s="5" t="s">
        <v>94</v>
      </c>
      <c r="B30" s="7" t="s">
        <v>95</v>
      </c>
      <c r="C30" s="2">
        <v>1000</v>
      </c>
      <c r="D30" s="33"/>
      <c r="E30" s="3">
        <v>9.5399999999999991</v>
      </c>
      <c r="F30" s="4" t="s">
        <v>45</v>
      </c>
      <c r="G30" s="4">
        <v>0.75</v>
      </c>
      <c r="H30" s="4">
        <v>1.81</v>
      </c>
      <c r="I30" s="36">
        <f t="shared" si="0"/>
        <v>0</v>
      </c>
      <c r="J30" s="36">
        <f t="shared" si="1"/>
        <v>0</v>
      </c>
      <c r="K30" s="36">
        <f t="shared" si="2"/>
        <v>0</v>
      </c>
    </row>
    <row r="31" spans="1:11" ht="23.1" customHeight="1">
      <c r="A31" s="5" t="s">
        <v>96</v>
      </c>
      <c r="B31" s="7" t="s">
        <v>97</v>
      </c>
      <c r="C31" s="2">
        <v>300</v>
      </c>
      <c r="D31" s="33"/>
      <c r="E31" s="3">
        <v>12.49</v>
      </c>
      <c r="F31" s="4" t="s">
        <v>45</v>
      </c>
      <c r="G31" s="4">
        <v>0.36</v>
      </c>
      <c r="H31" s="4">
        <v>1.6559999999999999</v>
      </c>
      <c r="I31" s="36">
        <f t="shared" si="0"/>
        <v>0</v>
      </c>
      <c r="J31" s="36">
        <f t="shared" si="1"/>
        <v>0</v>
      </c>
      <c r="K31" s="36">
        <f t="shared" si="2"/>
        <v>0</v>
      </c>
    </row>
    <row r="32" spans="1:11" ht="23.1" customHeight="1">
      <c r="A32" s="5" t="s">
        <v>98</v>
      </c>
      <c r="B32" s="7" t="s">
        <v>99</v>
      </c>
      <c r="C32" s="2">
        <v>1000</v>
      </c>
      <c r="D32" s="33"/>
      <c r="E32" s="3">
        <v>10.25</v>
      </c>
      <c r="F32" s="4" t="s">
        <v>45</v>
      </c>
      <c r="G32" s="4">
        <v>0.106</v>
      </c>
      <c r="H32" s="4">
        <v>0.38100000000000001</v>
      </c>
      <c r="I32" s="36">
        <f t="shared" si="0"/>
        <v>0</v>
      </c>
      <c r="J32" s="36">
        <f t="shared" si="1"/>
        <v>0</v>
      </c>
      <c r="K32" s="36">
        <f t="shared" si="2"/>
        <v>0</v>
      </c>
    </row>
    <row r="33" spans="1:11" ht="23.1" customHeight="1">
      <c r="A33" s="5" t="s">
        <v>100</v>
      </c>
      <c r="B33" s="7" t="s">
        <v>101</v>
      </c>
      <c r="C33" s="2">
        <v>1000</v>
      </c>
      <c r="D33" s="33"/>
      <c r="E33" s="3">
        <v>18.48</v>
      </c>
      <c r="F33" s="4" t="s">
        <v>45</v>
      </c>
      <c r="G33" s="4">
        <v>0.26200000000000001</v>
      </c>
      <c r="H33" s="4">
        <v>0.63700000000000001</v>
      </c>
      <c r="I33" s="36">
        <f t="shared" si="0"/>
        <v>0</v>
      </c>
      <c r="J33" s="36">
        <f t="shared" si="1"/>
        <v>0</v>
      </c>
      <c r="K33" s="36">
        <f t="shared" si="2"/>
        <v>0</v>
      </c>
    </row>
    <row r="34" spans="1:11" ht="18" customHeight="1">
      <c r="A34" s="5" t="s">
        <v>102</v>
      </c>
      <c r="B34" s="7" t="s">
        <v>103</v>
      </c>
      <c r="C34" s="2">
        <v>1000</v>
      </c>
      <c r="D34" s="33"/>
      <c r="E34" s="3">
        <v>22.53</v>
      </c>
      <c r="F34" s="4" t="s">
        <v>45</v>
      </c>
      <c r="G34" s="4">
        <v>0.38100000000000001</v>
      </c>
      <c r="H34" s="4">
        <v>2.633</v>
      </c>
      <c r="I34" s="36">
        <f t="shared" si="0"/>
        <v>0</v>
      </c>
      <c r="J34" s="36">
        <f t="shared" si="1"/>
        <v>0</v>
      </c>
      <c r="K34" s="36">
        <f t="shared" si="2"/>
        <v>0</v>
      </c>
    </row>
    <row r="35" spans="1:11" ht="23.1" customHeight="1">
      <c r="A35" s="5" t="s">
        <v>104</v>
      </c>
      <c r="B35" s="7" t="s">
        <v>105</v>
      </c>
      <c r="C35" s="2">
        <v>60</v>
      </c>
      <c r="D35" s="33"/>
      <c r="E35" s="3">
        <v>1.92</v>
      </c>
      <c r="F35" s="4" t="s">
        <v>45</v>
      </c>
      <c r="G35" s="4">
        <v>3.4000000000000002E-2</v>
      </c>
      <c r="H35" s="4">
        <v>0.245</v>
      </c>
      <c r="I35" s="36">
        <f t="shared" si="0"/>
        <v>0</v>
      </c>
      <c r="J35" s="36">
        <f t="shared" si="1"/>
        <v>0</v>
      </c>
      <c r="K35" s="36">
        <f t="shared" si="2"/>
        <v>0</v>
      </c>
    </row>
    <row r="36" spans="1:11" ht="18" customHeight="1">
      <c r="A36" s="5" t="s">
        <v>106</v>
      </c>
      <c r="B36" s="7" t="s">
        <v>107</v>
      </c>
      <c r="C36" s="2">
        <v>1</v>
      </c>
      <c r="D36" s="33"/>
      <c r="E36" s="3">
        <v>1.26</v>
      </c>
      <c r="F36" s="4" t="s">
        <v>45</v>
      </c>
      <c r="G36" s="4">
        <v>4.8000000000000001E-2</v>
      </c>
      <c r="H36" s="4">
        <v>0.27200000000000002</v>
      </c>
      <c r="I36" s="36">
        <f t="shared" si="0"/>
        <v>0</v>
      </c>
      <c r="J36" s="36">
        <f t="shared" si="1"/>
        <v>0</v>
      </c>
      <c r="K36" s="36">
        <f t="shared" si="2"/>
        <v>0</v>
      </c>
    </row>
    <row r="37" spans="1:11" ht="23.25" customHeight="1">
      <c r="A37" s="5" t="s">
        <v>108</v>
      </c>
      <c r="B37" s="7" t="s">
        <v>109</v>
      </c>
      <c r="C37" s="2">
        <v>28</v>
      </c>
      <c r="D37" s="33"/>
      <c r="E37" s="3">
        <v>18.66</v>
      </c>
      <c r="F37" s="4" t="s">
        <v>45</v>
      </c>
      <c r="G37" s="4">
        <v>9.1999999999999998E-2</v>
      </c>
      <c r="H37" s="4">
        <v>0.42199999999999999</v>
      </c>
      <c r="I37" s="36">
        <f t="shared" si="0"/>
        <v>0</v>
      </c>
      <c r="J37" s="36">
        <f t="shared" si="1"/>
        <v>0</v>
      </c>
      <c r="K37" s="36">
        <f t="shared" si="2"/>
        <v>0</v>
      </c>
    </row>
    <row r="38" spans="1:11" ht="24" customHeight="1">
      <c r="A38" s="5" t="s">
        <v>110</v>
      </c>
      <c r="B38" s="7" t="s">
        <v>111</v>
      </c>
      <c r="C38" s="2">
        <v>100</v>
      </c>
      <c r="D38" s="33"/>
      <c r="E38" s="3">
        <v>8.65</v>
      </c>
      <c r="F38" s="4" t="s">
        <v>45</v>
      </c>
      <c r="G38" s="4">
        <v>2.1999999999999999E-2</v>
      </c>
      <c r="H38" s="4">
        <v>0.14000000000000001</v>
      </c>
      <c r="I38" s="36">
        <f t="shared" si="0"/>
        <v>0</v>
      </c>
      <c r="J38" s="36">
        <f t="shared" si="1"/>
        <v>0</v>
      </c>
      <c r="K38" s="36">
        <f t="shared" si="2"/>
        <v>0</v>
      </c>
    </row>
    <row r="39" spans="1:11" ht="23.25" customHeight="1">
      <c r="A39" s="5" t="s">
        <v>112</v>
      </c>
      <c r="B39" s="7" t="s">
        <v>113</v>
      </c>
      <c r="C39" s="2">
        <v>200</v>
      </c>
      <c r="D39" s="33"/>
      <c r="E39" s="3">
        <v>12.31</v>
      </c>
      <c r="F39" s="4" t="s">
        <v>45</v>
      </c>
      <c r="G39" s="4">
        <v>0.128</v>
      </c>
      <c r="H39" s="4">
        <v>0.95</v>
      </c>
      <c r="I39" s="36">
        <f t="shared" si="0"/>
        <v>0</v>
      </c>
      <c r="J39" s="36">
        <f t="shared" si="1"/>
        <v>0</v>
      </c>
      <c r="K39" s="36">
        <f t="shared" si="2"/>
        <v>0</v>
      </c>
    </row>
    <row r="40" spans="1:11" ht="23.25" customHeight="1">
      <c r="A40" s="5" t="s">
        <v>114</v>
      </c>
      <c r="B40" s="7" t="s">
        <v>115</v>
      </c>
      <c r="C40" s="2">
        <v>300</v>
      </c>
      <c r="D40" s="33"/>
      <c r="E40" s="3">
        <v>70.14</v>
      </c>
      <c r="F40" s="4" t="s">
        <v>45</v>
      </c>
      <c r="G40" s="4">
        <v>0.44</v>
      </c>
      <c r="H40" s="4">
        <v>3.54</v>
      </c>
      <c r="I40" s="36">
        <f t="shared" si="0"/>
        <v>0</v>
      </c>
      <c r="J40" s="36">
        <f t="shared" si="1"/>
        <v>0</v>
      </c>
      <c r="K40" s="36">
        <f t="shared" si="2"/>
        <v>0</v>
      </c>
    </row>
    <row r="41" spans="1:11">
      <c r="A41" s="5" t="s">
        <v>116</v>
      </c>
      <c r="B41" s="7" t="s">
        <v>117</v>
      </c>
      <c r="C41" s="2">
        <v>1</v>
      </c>
      <c r="D41" s="33"/>
      <c r="E41" s="3">
        <v>3.05</v>
      </c>
      <c r="F41" s="4" t="s">
        <v>45</v>
      </c>
      <c r="G41" s="4">
        <v>3.4000000000000002E-2</v>
      </c>
      <c r="H41" s="4">
        <v>7.0999999999999994E-2</v>
      </c>
      <c r="I41" s="36">
        <f t="shared" si="0"/>
        <v>0</v>
      </c>
      <c r="J41" s="36">
        <f t="shared" si="1"/>
        <v>0</v>
      </c>
      <c r="K41" s="36">
        <f t="shared" si="2"/>
        <v>0</v>
      </c>
    </row>
    <row r="42" spans="1:11">
      <c r="A42" s="5" t="s">
        <v>118</v>
      </c>
      <c r="B42" s="7" t="s">
        <v>119</v>
      </c>
      <c r="C42" s="2">
        <v>1</v>
      </c>
      <c r="D42" s="33"/>
      <c r="E42" s="3">
        <v>0</v>
      </c>
      <c r="F42" s="4" t="s">
        <v>45</v>
      </c>
      <c r="G42" s="4">
        <v>0</v>
      </c>
      <c r="H42" s="4">
        <v>0</v>
      </c>
      <c r="I42" s="36">
        <f t="shared" si="0"/>
        <v>0</v>
      </c>
      <c r="J42" s="36">
        <f t="shared" si="1"/>
        <v>0</v>
      </c>
      <c r="K42" s="36">
        <f t="shared" si="2"/>
        <v>0</v>
      </c>
    </row>
    <row r="43" spans="1:11" ht="24" customHeight="1">
      <c r="A43" s="5" t="s">
        <v>120</v>
      </c>
      <c r="B43" s="7" t="s">
        <v>121</v>
      </c>
      <c r="C43" s="2">
        <v>1</v>
      </c>
      <c r="D43" s="33"/>
      <c r="E43" s="3">
        <v>39.200000000000003</v>
      </c>
      <c r="F43" s="4" t="s">
        <v>45</v>
      </c>
      <c r="G43" s="4">
        <v>2.33</v>
      </c>
      <c r="H43" s="4">
        <v>25</v>
      </c>
      <c r="I43" s="36">
        <f t="shared" si="0"/>
        <v>0</v>
      </c>
      <c r="J43" s="36">
        <f t="shared" si="1"/>
        <v>0</v>
      </c>
      <c r="K43" s="36">
        <f t="shared" si="2"/>
        <v>0</v>
      </c>
    </row>
    <row r="44" spans="1:11" ht="24" customHeight="1">
      <c r="A44" s="5" t="s">
        <v>122</v>
      </c>
      <c r="B44" s="7" t="s">
        <v>123</v>
      </c>
      <c r="C44" s="2">
        <v>1</v>
      </c>
      <c r="D44" s="33"/>
      <c r="E44" s="3">
        <v>313.14</v>
      </c>
      <c r="F44" s="4" t="s">
        <v>45</v>
      </c>
      <c r="G44" s="4">
        <v>0.2</v>
      </c>
      <c r="H44" s="4">
        <v>0.1</v>
      </c>
      <c r="I44" s="36">
        <f t="shared" si="0"/>
        <v>0</v>
      </c>
      <c r="J44" s="36">
        <f t="shared" si="1"/>
        <v>0</v>
      </c>
      <c r="K44" s="36">
        <f t="shared" si="2"/>
        <v>0</v>
      </c>
    </row>
    <row r="45" spans="1:11" ht="24.75" customHeight="1">
      <c r="A45" s="5" t="s">
        <v>124</v>
      </c>
      <c r="B45" s="7" t="s">
        <v>125</v>
      </c>
      <c r="C45" s="2">
        <v>1</v>
      </c>
      <c r="D45" s="33"/>
      <c r="E45" s="3">
        <v>46.18</v>
      </c>
      <c r="F45" s="4" t="s">
        <v>45</v>
      </c>
      <c r="G45" s="4">
        <v>3.5000000000000003E-2</v>
      </c>
      <c r="H45" s="4">
        <v>2.4E-2</v>
      </c>
      <c r="I45" s="36">
        <f t="shared" si="0"/>
        <v>0</v>
      </c>
      <c r="J45" s="36">
        <f t="shared" si="1"/>
        <v>0</v>
      </c>
      <c r="K45" s="36">
        <f t="shared" si="2"/>
        <v>0</v>
      </c>
    </row>
    <row r="46" spans="1:11" ht="26.25" customHeight="1">
      <c r="A46" s="5" t="s">
        <v>126</v>
      </c>
      <c r="B46" s="7" t="s">
        <v>127</v>
      </c>
      <c r="C46" s="2">
        <v>1</v>
      </c>
      <c r="D46" s="33"/>
      <c r="E46" s="3">
        <v>35.29</v>
      </c>
      <c r="F46" s="4" t="s">
        <v>45</v>
      </c>
      <c r="G46" s="4">
        <v>0.2</v>
      </c>
      <c r="H46" s="4">
        <v>1.3</v>
      </c>
      <c r="I46" s="36">
        <f t="shared" si="0"/>
        <v>0</v>
      </c>
      <c r="J46" s="36">
        <f t="shared" si="1"/>
        <v>0</v>
      </c>
      <c r="K46" s="36">
        <f t="shared" si="2"/>
        <v>0</v>
      </c>
    </row>
    <row r="47" spans="1:11">
      <c r="A47" s="5" t="s">
        <v>128</v>
      </c>
      <c r="B47" s="7" t="s">
        <v>129</v>
      </c>
      <c r="C47" s="2">
        <v>40</v>
      </c>
      <c r="D47" s="33"/>
      <c r="E47" s="3">
        <v>18.12</v>
      </c>
      <c r="F47" s="4" t="s">
        <v>45</v>
      </c>
      <c r="G47" s="4">
        <v>1E-3</v>
      </c>
      <c r="H47" s="4">
        <v>1E-3</v>
      </c>
      <c r="I47" s="36">
        <f t="shared" si="0"/>
        <v>0</v>
      </c>
      <c r="J47" s="36">
        <f t="shared" si="1"/>
        <v>0</v>
      </c>
      <c r="K47" s="36">
        <f t="shared" si="2"/>
        <v>0</v>
      </c>
    </row>
    <row r="48" spans="1:11">
      <c r="A48" s="5" t="s">
        <v>130</v>
      </c>
      <c r="B48" s="7" t="s">
        <v>131</v>
      </c>
      <c r="C48" s="2">
        <v>40</v>
      </c>
      <c r="D48" s="33"/>
      <c r="E48" s="3">
        <v>18.12</v>
      </c>
      <c r="F48" s="4" t="s">
        <v>45</v>
      </c>
      <c r="G48" s="4">
        <v>1E-3</v>
      </c>
      <c r="H48" s="4">
        <v>1E-3</v>
      </c>
      <c r="I48" s="36">
        <f t="shared" si="0"/>
        <v>0</v>
      </c>
      <c r="J48" s="36">
        <f t="shared" si="1"/>
        <v>0</v>
      </c>
      <c r="K48" s="36">
        <f t="shared" si="2"/>
        <v>0</v>
      </c>
    </row>
  </sheetData>
  <autoFilter ref="A4:K48" xr:uid="{18BC4530-5B89-4878-9D45-1746E376F6B5}"/>
  <mergeCells count="2">
    <mergeCell ref="A2:F2"/>
    <mergeCell ref="A1:F1"/>
  </mergeCells>
  <dataValidations count="4">
    <dataValidation type="custom" allowBlank="1" showInputMessage="1" showErrorMessage="1" errorTitle="Ordered qty not multiple" error="The quantity entered does not match with the packaging, please change for a new quantity multiple of the packaging._x000a_" sqref="D44:D48 D7:D24" xr:uid="{BCCF7CA2-7309-4230-993F-6BEF85E1868C}">
      <formula1>MOD(D7:D48,C7:C48)=0</formula1>
    </dataValidation>
    <dataValidation type="custom" allowBlank="1" showInputMessage="1" showErrorMessage="1" errorTitle="Ordered qty not multiple" error="The quantity entered does not match with the packaging, please change for a new quantity multiple of the packaging._x000a_" sqref="D25:D42" xr:uid="{845C07FD-76AB-49CB-80E3-09A96278CC7C}">
      <formula1>MOD(D25:D64,C25:C64)=0</formula1>
    </dataValidation>
    <dataValidation type="custom" allowBlank="1" showInputMessage="1" showErrorMessage="1" errorTitle="Ordered qty not multiple" error="The quantity entered does not match with the packaging, please change for a new quantity multiple of the packaging._x000a_" sqref="D43" xr:uid="{26A6A1BB-7D07-4C8E-9B6C-72B8D813333B}">
      <formula1>MOD(D43:D83,C43:C83)=0</formula1>
    </dataValidation>
    <dataValidation type="custom" allowBlank="1" showInputMessage="1" showErrorMessage="1" errorTitle="Ordered qty not multiple" error="The quantity entered does not match with the packaging, please change for a new quantity multiple of the packaging._x000a_" sqref="D5:D6" xr:uid="{65E8FDFE-732D-436A-8F32-223AF0FD7582}">
      <formula1>MOD(D5:D47,C5:C47)=0</formula1>
    </dataValidation>
  </dataValidations>
  <pageMargins left="0" right="0" top="0" bottom="0" header="0" footer="0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4"/>
  <sheetViews>
    <sheetView topLeftCell="C1" workbookViewId="0">
      <selection activeCell="J23" sqref="J23"/>
    </sheetView>
  </sheetViews>
  <sheetFormatPr defaultColWidth="11.44140625" defaultRowHeight="14.4"/>
  <cols>
    <col min="2" max="2" width="11.44140625" style="9"/>
    <col min="3" max="3" width="11.5546875" style="44" customWidth="1"/>
    <col min="4" max="4" width="14.88671875" bestFit="1" customWidth="1"/>
    <col min="5" max="5" width="8" customWidth="1"/>
    <col min="6" max="6" width="7.5546875" customWidth="1"/>
    <col min="7" max="7" width="26.33203125" customWidth="1"/>
    <col min="8" max="8" width="12.5546875" customWidth="1"/>
    <col min="9" max="9" width="13" style="74" customWidth="1"/>
    <col min="10" max="10" width="14.5546875" customWidth="1"/>
    <col min="11" max="11" width="10.44140625" customWidth="1"/>
    <col min="12" max="12" width="8.44140625" customWidth="1"/>
    <col min="13" max="14" width="11.44140625" customWidth="1"/>
    <col min="15" max="15" width="10.44140625" customWidth="1"/>
    <col min="16" max="16" width="8.5546875" customWidth="1"/>
    <col min="17" max="17" width="9.109375" customWidth="1"/>
  </cols>
  <sheetData>
    <row r="1" spans="1:24">
      <c r="D1" s="117" t="s">
        <v>132</v>
      </c>
      <c r="E1" s="116"/>
      <c r="F1" s="116"/>
      <c r="G1" s="116"/>
      <c r="H1" s="116"/>
      <c r="I1" s="116"/>
      <c r="J1" s="116"/>
    </row>
    <row r="2" spans="1:24">
      <c r="D2" s="115" t="s">
        <v>133</v>
      </c>
      <c r="E2" s="116"/>
      <c r="F2" s="116"/>
      <c r="G2" s="116"/>
      <c r="H2" s="116"/>
      <c r="I2" s="116"/>
      <c r="J2" s="116"/>
      <c r="K2" s="51" t="s">
        <v>31</v>
      </c>
    </row>
    <row r="3" spans="1:24">
      <c r="O3">
        <f>SUM(O5:O36)</f>
        <v>0</v>
      </c>
      <c r="P3">
        <f>SUM(P5:P36)</f>
        <v>0</v>
      </c>
      <c r="Q3">
        <f>SUM(Q5:Q36)</f>
        <v>0</v>
      </c>
    </row>
    <row r="4" spans="1:24" ht="43.5" customHeight="1">
      <c r="A4" s="1" t="s">
        <v>134</v>
      </c>
      <c r="B4" s="10" t="s">
        <v>135</v>
      </c>
      <c r="C4" s="54" t="s">
        <v>136</v>
      </c>
      <c r="D4" s="77" t="s">
        <v>32</v>
      </c>
      <c r="E4" s="66" t="s">
        <v>137</v>
      </c>
      <c r="F4" s="66" t="s">
        <v>138</v>
      </c>
      <c r="G4" s="66" t="s">
        <v>33</v>
      </c>
      <c r="H4" s="66" t="s">
        <v>139</v>
      </c>
      <c r="I4" s="75" t="s">
        <v>34</v>
      </c>
      <c r="J4" s="66" t="s">
        <v>140</v>
      </c>
      <c r="K4" s="66" t="s">
        <v>36</v>
      </c>
      <c r="L4" s="56" t="s">
        <v>37</v>
      </c>
      <c r="M4" s="1" t="s">
        <v>38</v>
      </c>
      <c r="N4" s="48" t="s">
        <v>39</v>
      </c>
      <c r="O4" s="35" t="s">
        <v>40</v>
      </c>
      <c r="P4" s="35" t="s">
        <v>41</v>
      </c>
      <c r="Q4" s="35" t="s">
        <v>42</v>
      </c>
    </row>
    <row r="5" spans="1:24" ht="38.25" customHeight="1">
      <c r="A5" s="4" t="s">
        <v>141</v>
      </c>
      <c r="B5" s="11" t="s">
        <v>142</v>
      </c>
      <c r="C5" s="11" t="s">
        <v>143</v>
      </c>
      <c r="D5" s="78" t="s">
        <v>144</v>
      </c>
      <c r="E5" s="58" t="s">
        <v>145</v>
      </c>
      <c r="F5" s="58" t="s">
        <v>146</v>
      </c>
      <c r="G5" s="59" t="s">
        <v>147</v>
      </c>
      <c r="H5" s="60" t="s">
        <v>148</v>
      </c>
      <c r="I5" s="61">
        <v>100</v>
      </c>
      <c r="J5" s="62"/>
      <c r="K5" s="72">
        <v>69.95</v>
      </c>
      <c r="L5" s="8" t="s">
        <v>45</v>
      </c>
      <c r="M5" s="47">
        <v>0.64</v>
      </c>
      <c r="N5" s="49">
        <v>2.75</v>
      </c>
      <c r="O5" s="36">
        <f>(M5/I5)*J5</f>
        <v>0</v>
      </c>
      <c r="P5" s="36">
        <f>(N5/I5)*J5</f>
        <v>0</v>
      </c>
      <c r="Q5" s="36">
        <f t="shared" ref="Q5:Q24" si="0">(J5/I5)*K5</f>
        <v>0</v>
      </c>
    </row>
    <row r="6" spans="1:24" ht="38.25" customHeight="1">
      <c r="A6" s="4" t="s">
        <v>141</v>
      </c>
      <c r="B6" s="11"/>
      <c r="C6" s="11" t="s">
        <v>143</v>
      </c>
      <c r="D6" s="52" t="s">
        <v>149</v>
      </c>
      <c r="E6" s="8" t="s">
        <v>145</v>
      </c>
      <c r="F6" s="8" t="s">
        <v>146</v>
      </c>
      <c r="G6" s="5" t="s">
        <v>150</v>
      </c>
      <c r="H6" s="12" t="s">
        <v>151</v>
      </c>
      <c r="I6" s="6">
        <v>100</v>
      </c>
      <c r="J6" s="33"/>
      <c r="K6" s="53">
        <v>11.79</v>
      </c>
      <c r="L6" s="8" t="s">
        <v>45</v>
      </c>
      <c r="M6" s="47">
        <v>0.28499999999999998</v>
      </c>
      <c r="N6" s="49">
        <v>2.96</v>
      </c>
      <c r="O6" s="36">
        <f>(M6/I6)*J6</f>
        <v>0</v>
      </c>
      <c r="P6" s="36">
        <f>(N6/I6)*J6</f>
        <v>0</v>
      </c>
      <c r="Q6" s="36">
        <f t="shared" si="0"/>
        <v>0</v>
      </c>
    </row>
    <row r="7" spans="1:24" ht="38.25" customHeight="1">
      <c r="A7" s="4" t="s">
        <v>141</v>
      </c>
      <c r="B7" s="11" t="s">
        <v>142</v>
      </c>
      <c r="C7" s="11" t="s">
        <v>143</v>
      </c>
      <c r="D7" s="52" t="s">
        <v>152</v>
      </c>
      <c r="E7" s="46" t="s">
        <v>153</v>
      </c>
      <c r="F7" s="8" t="s">
        <v>146</v>
      </c>
      <c r="G7" s="5" t="s">
        <v>154</v>
      </c>
      <c r="H7" s="12" t="s">
        <v>155</v>
      </c>
      <c r="I7" s="6">
        <v>188</v>
      </c>
      <c r="J7" s="33"/>
      <c r="K7" s="53">
        <v>276.56</v>
      </c>
      <c r="L7" s="8" t="s">
        <v>45</v>
      </c>
      <c r="M7" s="47">
        <v>0.161</v>
      </c>
      <c r="N7" s="49">
        <v>0.65500000000000003</v>
      </c>
      <c r="O7" s="36">
        <f t="shared" ref="O7:O24" si="1">(M7/I7)*J7</f>
        <v>0</v>
      </c>
      <c r="P7" s="36">
        <f t="shared" ref="P7:P24" si="2">(N7/I7)*J7</f>
        <v>0</v>
      </c>
      <c r="Q7" s="36">
        <f t="shared" si="0"/>
        <v>0</v>
      </c>
    </row>
    <row r="8" spans="1:24" ht="38.25" customHeight="1">
      <c r="A8" s="4" t="s">
        <v>141</v>
      </c>
      <c r="B8" s="11" t="s">
        <v>142</v>
      </c>
      <c r="C8" s="11"/>
      <c r="D8" s="52" t="s">
        <v>156</v>
      </c>
      <c r="E8" s="8" t="s">
        <v>145</v>
      </c>
      <c r="F8" s="8" t="s">
        <v>157</v>
      </c>
      <c r="G8" s="5" t="s">
        <v>158</v>
      </c>
      <c r="H8" s="12" t="s">
        <v>155</v>
      </c>
      <c r="I8" s="6">
        <v>60</v>
      </c>
      <c r="J8" s="33"/>
      <c r="K8" s="53">
        <v>63.28</v>
      </c>
      <c r="L8" s="8" t="s">
        <v>45</v>
      </c>
      <c r="M8" s="47">
        <v>7.0000000000000007E-2</v>
      </c>
      <c r="N8" s="49">
        <v>1E-3</v>
      </c>
      <c r="O8" s="36">
        <f>(M8/I8)*J8</f>
        <v>0</v>
      </c>
      <c r="P8" s="36">
        <f>(N8/I8)*J8</f>
        <v>0</v>
      </c>
      <c r="Q8" s="36">
        <f>(J8/I8)*K8</f>
        <v>0</v>
      </c>
    </row>
    <row r="9" spans="1:24" ht="38.25" customHeight="1">
      <c r="A9" s="4" t="s">
        <v>141</v>
      </c>
      <c r="B9" s="11" t="s">
        <v>142</v>
      </c>
      <c r="C9" s="11" t="s">
        <v>143</v>
      </c>
      <c r="D9" s="52" t="s">
        <v>159</v>
      </c>
      <c r="E9" s="8" t="s">
        <v>145</v>
      </c>
      <c r="F9" s="8" t="s">
        <v>146</v>
      </c>
      <c r="G9" s="5" t="s">
        <v>160</v>
      </c>
      <c r="H9" s="50" t="s">
        <v>161</v>
      </c>
      <c r="I9" s="6">
        <v>100</v>
      </c>
      <c r="J9" s="33"/>
      <c r="K9" s="53">
        <v>51.29</v>
      </c>
      <c r="L9" s="8" t="s">
        <v>45</v>
      </c>
      <c r="M9" s="47">
        <v>0.113</v>
      </c>
      <c r="N9" s="49">
        <v>0.60699999999999998</v>
      </c>
      <c r="O9" s="36">
        <f t="shared" si="1"/>
        <v>0</v>
      </c>
      <c r="P9" s="36">
        <f t="shared" si="2"/>
        <v>0</v>
      </c>
      <c r="Q9" s="36">
        <f t="shared" si="0"/>
        <v>0</v>
      </c>
    </row>
    <row r="10" spans="1:24" ht="38.25" customHeight="1">
      <c r="A10" s="4" t="s">
        <v>141</v>
      </c>
      <c r="B10" s="11" t="s">
        <v>142</v>
      </c>
      <c r="C10" s="11" t="s">
        <v>143</v>
      </c>
      <c r="D10" s="52" t="s">
        <v>162</v>
      </c>
      <c r="E10" s="8" t="s">
        <v>145</v>
      </c>
      <c r="F10" s="8" t="s">
        <v>146</v>
      </c>
      <c r="G10" s="5" t="s">
        <v>163</v>
      </c>
      <c r="H10" s="50" t="s">
        <v>164</v>
      </c>
      <c r="I10" s="6">
        <v>100</v>
      </c>
      <c r="J10" s="33"/>
      <c r="K10" s="53">
        <v>26.47</v>
      </c>
      <c r="L10" s="8" t="s">
        <v>45</v>
      </c>
      <c r="M10" s="47">
        <v>9.6000000000000002E-2</v>
      </c>
      <c r="N10" s="49">
        <v>0.86399999999999999</v>
      </c>
      <c r="O10" s="36">
        <f t="shared" si="1"/>
        <v>0</v>
      </c>
      <c r="P10" s="36">
        <f t="shared" si="2"/>
        <v>0</v>
      </c>
      <c r="Q10" s="36">
        <f t="shared" si="0"/>
        <v>0</v>
      </c>
    </row>
    <row r="11" spans="1:24" ht="38.25" customHeight="1">
      <c r="A11" s="4" t="s">
        <v>141</v>
      </c>
      <c r="B11" s="11" t="s">
        <v>142</v>
      </c>
      <c r="C11" s="11" t="s">
        <v>143</v>
      </c>
      <c r="D11" s="52" t="s">
        <v>165</v>
      </c>
      <c r="E11" s="8" t="s">
        <v>166</v>
      </c>
      <c r="F11" s="8" t="s">
        <v>157</v>
      </c>
      <c r="G11" s="5" t="s">
        <v>167</v>
      </c>
      <c r="H11" s="50" t="s">
        <v>168</v>
      </c>
      <c r="I11" s="6">
        <v>672</v>
      </c>
      <c r="J11" s="33"/>
      <c r="K11" s="53">
        <v>1714.99</v>
      </c>
      <c r="L11" s="8" t="s">
        <v>45</v>
      </c>
      <c r="M11" s="47">
        <v>0.89</v>
      </c>
      <c r="N11" s="49">
        <v>7.98</v>
      </c>
      <c r="O11" s="36">
        <f t="shared" si="1"/>
        <v>0</v>
      </c>
      <c r="P11" s="36">
        <f t="shared" si="2"/>
        <v>0</v>
      </c>
      <c r="Q11" s="36">
        <f t="shared" si="0"/>
        <v>0</v>
      </c>
    </row>
    <row r="12" spans="1:24" ht="38.25" customHeight="1">
      <c r="A12" s="4" t="s">
        <v>141</v>
      </c>
      <c r="B12" s="11" t="s">
        <v>142</v>
      </c>
      <c r="C12" s="55" t="s">
        <v>143</v>
      </c>
      <c r="D12" s="79" t="s">
        <v>169</v>
      </c>
      <c r="E12" s="67" t="s">
        <v>145</v>
      </c>
      <c r="F12" s="67" t="s">
        <v>146</v>
      </c>
      <c r="G12" s="67" t="s">
        <v>170</v>
      </c>
      <c r="H12" s="68" t="s">
        <v>164</v>
      </c>
      <c r="I12" s="76">
        <v>100</v>
      </c>
      <c r="J12" s="69"/>
      <c r="K12" s="73">
        <v>10.26</v>
      </c>
      <c r="L12" s="57" t="s">
        <v>45</v>
      </c>
      <c r="M12" s="47">
        <v>0.11600000000000001</v>
      </c>
      <c r="N12" s="49">
        <v>0.97199999999999998</v>
      </c>
      <c r="O12" s="36">
        <f t="shared" si="1"/>
        <v>0</v>
      </c>
      <c r="P12" s="36">
        <f t="shared" si="2"/>
        <v>0</v>
      </c>
      <c r="Q12" s="36">
        <f t="shared" si="0"/>
        <v>0</v>
      </c>
    </row>
    <row r="13" spans="1:24" ht="38.25" customHeight="1">
      <c r="A13" s="4" t="s">
        <v>141</v>
      </c>
      <c r="B13" s="11" t="s">
        <v>142</v>
      </c>
      <c r="C13" s="55"/>
      <c r="D13" s="79" t="s">
        <v>171</v>
      </c>
      <c r="E13" s="67" t="s">
        <v>145</v>
      </c>
      <c r="F13" s="67" t="s">
        <v>146</v>
      </c>
      <c r="G13" s="67" t="s">
        <v>172</v>
      </c>
      <c r="H13" s="68" t="s">
        <v>164</v>
      </c>
      <c r="I13" s="76">
        <v>100</v>
      </c>
      <c r="J13" s="69"/>
      <c r="K13" s="73">
        <v>1.67</v>
      </c>
      <c r="L13" s="57" t="s">
        <v>45</v>
      </c>
      <c r="M13" s="47">
        <v>0.04</v>
      </c>
      <c r="N13" s="49">
        <v>0.14000000000000001</v>
      </c>
      <c r="O13" s="36">
        <f t="shared" si="1"/>
        <v>0</v>
      </c>
      <c r="P13" s="36">
        <f t="shared" si="2"/>
        <v>0</v>
      </c>
      <c r="Q13" s="36">
        <f t="shared" si="0"/>
        <v>0</v>
      </c>
    </row>
    <row r="14" spans="1:24" ht="38.25" customHeight="1">
      <c r="A14" s="4" t="s">
        <v>141</v>
      </c>
      <c r="B14" s="11"/>
      <c r="C14" s="11" t="s">
        <v>143</v>
      </c>
      <c r="D14" s="78" t="s">
        <v>173</v>
      </c>
      <c r="E14" s="58" t="s">
        <v>145</v>
      </c>
      <c r="F14" s="58" t="s">
        <v>174</v>
      </c>
      <c r="G14" s="59" t="s">
        <v>175</v>
      </c>
      <c r="H14" s="60" t="s">
        <v>176</v>
      </c>
      <c r="I14" s="61">
        <v>10</v>
      </c>
      <c r="J14" s="62"/>
      <c r="K14" s="72">
        <v>32.85</v>
      </c>
      <c r="L14" s="8" t="s">
        <v>45</v>
      </c>
      <c r="M14" s="47">
        <v>0.39</v>
      </c>
      <c r="N14" s="49">
        <v>0.89300000000000002</v>
      </c>
      <c r="O14" s="36">
        <f t="shared" si="1"/>
        <v>0</v>
      </c>
      <c r="P14" s="36">
        <f t="shared" si="2"/>
        <v>0</v>
      </c>
      <c r="Q14" s="36">
        <f t="shared" si="0"/>
        <v>0</v>
      </c>
    </row>
    <row r="15" spans="1:24" ht="38.25" customHeight="1">
      <c r="A15" s="4" t="s">
        <v>141</v>
      </c>
      <c r="B15" s="11" t="s">
        <v>142</v>
      </c>
      <c r="C15" s="55" t="s">
        <v>143</v>
      </c>
      <c r="D15" s="79" t="s">
        <v>177</v>
      </c>
      <c r="E15" s="67" t="s">
        <v>145</v>
      </c>
      <c r="F15" s="67" t="s">
        <v>146</v>
      </c>
      <c r="G15" s="67" t="s">
        <v>178</v>
      </c>
      <c r="H15" s="68" t="s">
        <v>179</v>
      </c>
      <c r="I15" s="76">
        <v>100</v>
      </c>
      <c r="J15" s="69"/>
      <c r="K15" s="73">
        <v>4.21</v>
      </c>
      <c r="L15" s="57" t="s">
        <v>45</v>
      </c>
      <c r="M15" s="47">
        <v>7.0000000000000007E-2</v>
      </c>
      <c r="N15" s="49">
        <v>0.33</v>
      </c>
      <c r="O15" s="36">
        <f t="shared" si="1"/>
        <v>0</v>
      </c>
      <c r="P15" s="36">
        <f t="shared" si="2"/>
        <v>0</v>
      </c>
      <c r="Q15" s="36">
        <f t="shared" si="0"/>
        <v>0</v>
      </c>
    </row>
    <row r="16" spans="1:24" s="16" customFormat="1" ht="38.25" customHeight="1">
      <c r="A16" s="13" t="s">
        <v>141</v>
      </c>
      <c r="B16" s="14" t="s">
        <v>142</v>
      </c>
      <c r="C16" s="14" t="s">
        <v>143</v>
      </c>
      <c r="D16" s="80" t="s">
        <v>180</v>
      </c>
      <c r="E16" s="63" t="s">
        <v>145</v>
      </c>
      <c r="F16" s="63" t="s">
        <v>146</v>
      </c>
      <c r="G16" s="64" t="s">
        <v>181</v>
      </c>
      <c r="H16" s="65" t="s">
        <v>164</v>
      </c>
      <c r="I16" s="61">
        <v>100</v>
      </c>
      <c r="J16" s="62"/>
      <c r="K16" s="72">
        <v>4.9800000000000004</v>
      </c>
      <c r="L16" s="15" t="s">
        <v>45</v>
      </c>
      <c r="M16" s="47">
        <v>0.13</v>
      </c>
      <c r="N16" s="49">
        <v>0.53200000000000003</v>
      </c>
      <c r="O16" s="36">
        <f t="shared" si="1"/>
        <v>0</v>
      </c>
      <c r="P16" s="36">
        <f t="shared" si="2"/>
        <v>0</v>
      </c>
      <c r="Q16" s="36">
        <f t="shared" si="0"/>
        <v>0</v>
      </c>
      <c r="R16"/>
      <c r="S16"/>
      <c r="T16"/>
      <c r="U16"/>
      <c r="V16"/>
      <c r="W16"/>
      <c r="X16"/>
    </row>
    <row r="17" spans="1:17" ht="38.25" customHeight="1">
      <c r="A17" s="4" t="s">
        <v>141</v>
      </c>
      <c r="B17" s="11" t="s">
        <v>142</v>
      </c>
      <c r="C17" s="55" t="s">
        <v>143</v>
      </c>
      <c r="D17" s="79" t="s">
        <v>182</v>
      </c>
      <c r="E17" s="70" t="s">
        <v>145</v>
      </c>
      <c r="F17" s="71" t="s">
        <v>146</v>
      </c>
      <c r="G17" s="67" t="s">
        <v>183</v>
      </c>
      <c r="H17" s="68" t="s">
        <v>179</v>
      </c>
      <c r="I17" s="76">
        <v>100</v>
      </c>
      <c r="J17" s="69"/>
      <c r="K17" s="73">
        <v>51.46</v>
      </c>
      <c r="L17" s="57" t="s">
        <v>45</v>
      </c>
      <c r="M17" s="47">
        <v>0.13300000000000001</v>
      </c>
      <c r="N17" s="49">
        <v>0.61</v>
      </c>
      <c r="O17" s="36">
        <f t="shared" si="1"/>
        <v>0</v>
      </c>
      <c r="P17" s="36">
        <f t="shared" si="2"/>
        <v>0</v>
      </c>
      <c r="Q17" s="36">
        <f t="shared" si="0"/>
        <v>0</v>
      </c>
    </row>
    <row r="18" spans="1:17" ht="38.25" customHeight="1">
      <c r="A18" s="4" t="s">
        <v>141</v>
      </c>
      <c r="B18" s="11" t="s">
        <v>142</v>
      </c>
      <c r="C18" s="11" t="s">
        <v>143</v>
      </c>
      <c r="D18" s="78" t="s">
        <v>184</v>
      </c>
      <c r="E18" s="58" t="s">
        <v>185</v>
      </c>
      <c r="F18" s="58" t="s">
        <v>186</v>
      </c>
      <c r="G18" s="59" t="s">
        <v>187</v>
      </c>
      <c r="H18" s="60" t="s">
        <v>179</v>
      </c>
      <c r="I18" s="61">
        <v>100</v>
      </c>
      <c r="J18" s="62"/>
      <c r="K18" s="72">
        <v>24.78</v>
      </c>
      <c r="L18" s="8" t="s">
        <v>45</v>
      </c>
      <c r="M18" s="47">
        <v>0.20799999999999999</v>
      </c>
      <c r="N18" s="49">
        <v>1.95</v>
      </c>
      <c r="O18" s="36">
        <f t="shared" si="1"/>
        <v>0</v>
      </c>
      <c r="P18" s="36">
        <f t="shared" si="2"/>
        <v>0</v>
      </c>
      <c r="Q18" s="36">
        <f t="shared" si="0"/>
        <v>0</v>
      </c>
    </row>
    <row r="19" spans="1:17" ht="38.25" customHeight="1">
      <c r="A19" s="4" t="s">
        <v>141</v>
      </c>
      <c r="B19" s="11" t="s">
        <v>142</v>
      </c>
      <c r="C19" s="11"/>
      <c r="D19" s="52" t="s">
        <v>188</v>
      </c>
      <c r="E19" s="8" t="s">
        <v>145</v>
      </c>
      <c r="F19" s="8" t="s">
        <v>146</v>
      </c>
      <c r="G19" s="5" t="s">
        <v>189</v>
      </c>
      <c r="H19" s="12" t="s">
        <v>190</v>
      </c>
      <c r="I19" s="6">
        <v>1</v>
      </c>
      <c r="J19" s="45"/>
      <c r="K19" s="53">
        <v>0.55000000000000004</v>
      </c>
      <c r="L19" s="8" t="s">
        <v>45</v>
      </c>
      <c r="M19" s="47">
        <v>6.0000000000000001E-3</v>
      </c>
      <c r="N19" s="49">
        <v>2.3E-2</v>
      </c>
      <c r="O19" s="36">
        <f t="shared" si="1"/>
        <v>0</v>
      </c>
      <c r="P19" s="36">
        <f t="shared" si="2"/>
        <v>0</v>
      </c>
      <c r="Q19" s="36">
        <f t="shared" si="0"/>
        <v>0</v>
      </c>
    </row>
    <row r="20" spans="1:17" ht="38.25" customHeight="1">
      <c r="A20" s="4" t="s">
        <v>141</v>
      </c>
      <c r="B20" s="11" t="s">
        <v>142</v>
      </c>
      <c r="C20" s="11" t="s">
        <v>143</v>
      </c>
      <c r="D20" s="52" t="s">
        <v>191</v>
      </c>
      <c r="E20" s="8" t="s">
        <v>166</v>
      </c>
      <c r="F20" s="8" t="s">
        <v>146</v>
      </c>
      <c r="G20" s="5" t="s">
        <v>192</v>
      </c>
      <c r="H20" s="12" t="s">
        <v>193</v>
      </c>
      <c r="I20" s="6">
        <v>100</v>
      </c>
      <c r="J20" s="33"/>
      <c r="K20" s="53">
        <v>11.18</v>
      </c>
      <c r="L20" s="8" t="s">
        <v>45</v>
      </c>
      <c r="M20" s="47">
        <v>8.7999999999999995E-2</v>
      </c>
      <c r="N20" s="49">
        <v>0.41599999999999998</v>
      </c>
      <c r="O20" s="36">
        <f t="shared" si="1"/>
        <v>0</v>
      </c>
      <c r="P20" s="36">
        <f t="shared" si="2"/>
        <v>0</v>
      </c>
      <c r="Q20" s="36">
        <f t="shared" si="0"/>
        <v>0</v>
      </c>
    </row>
    <row r="21" spans="1:17" ht="38.25" customHeight="1">
      <c r="A21" s="4" t="s">
        <v>141</v>
      </c>
      <c r="B21" s="11" t="s">
        <v>142</v>
      </c>
      <c r="C21" s="11"/>
      <c r="D21" s="52" t="s">
        <v>194</v>
      </c>
      <c r="E21" s="8" t="s">
        <v>166</v>
      </c>
      <c r="F21" s="8" t="s">
        <v>195</v>
      </c>
      <c r="G21" s="5" t="s">
        <v>196</v>
      </c>
      <c r="H21" s="12" t="s">
        <v>164</v>
      </c>
      <c r="I21" s="6">
        <v>672</v>
      </c>
      <c r="J21" s="33"/>
      <c r="K21" s="53">
        <v>28.18</v>
      </c>
      <c r="L21" s="8" t="s">
        <v>45</v>
      </c>
      <c r="M21" s="47">
        <v>0.65500000000000003</v>
      </c>
      <c r="N21" s="49">
        <v>2.93</v>
      </c>
      <c r="O21" s="36">
        <f t="shared" si="1"/>
        <v>0</v>
      </c>
      <c r="P21" s="36">
        <f t="shared" si="2"/>
        <v>0</v>
      </c>
      <c r="Q21" s="36">
        <f t="shared" si="0"/>
        <v>0</v>
      </c>
    </row>
    <row r="22" spans="1:17" ht="38.25" customHeight="1">
      <c r="A22" s="4" t="s">
        <v>141</v>
      </c>
      <c r="B22" s="11" t="s">
        <v>142</v>
      </c>
      <c r="C22" s="11"/>
      <c r="D22" s="52" t="s">
        <v>197</v>
      </c>
      <c r="E22" s="46" t="s">
        <v>166</v>
      </c>
      <c r="F22" s="8" t="s">
        <v>195</v>
      </c>
      <c r="G22" s="5" t="s">
        <v>198</v>
      </c>
      <c r="H22" s="12" t="s">
        <v>164</v>
      </c>
      <c r="I22" s="6">
        <v>672</v>
      </c>
      <c r="J22" s="33"/>
      <c r="K22" s="53">
        <v>15.71</v>
      </c>
      <c r="L22" s="8" t="s">
        <v>45</v>
      </c>
      <c r="M22" s="47">
        <v>0.59</v>
      </c>
      <c r="N22" s="49">
        <v>2.0179999999999998</v>
      </c>
      <c r="O22" s="36">
        <f t="shared" si="1"/>
        <v>0</v>
      </c>
      <c r="P22" s="36">
        <f t="shared" si="2"/>
        <v>0</v>
      </c>
      <c r="Q22" s="36">
        <f t="shared" si="0"/>
        <v>0</v>
      </c>
    </row>
    <row r="23" spans="1:17" ht="38.25" customHeight="1">
      <c r="A23" s="4" t="s">
        <v>141</v>
      </c>
      <c r="B23" s="11" t="s">
        <v>142</v>
      </c>
      <c r="C23" s="11"/>
      <c r="D23" s="52" t="s">
        <v>199</v>
      </c>
      <c r="E23" s="46" t="s">
        <v>166</v>
      </c>
      <c r="F23" s="8" t="s">
        <v>146</v>
      </c>
      <c r="G23" s="5" t="s">
        <v>200</v>
      </c>
      <c r="H23" s="50" t="s">
        <v>201</v>
      </c>
      <c r="I23" s="6">
        <v>100</v>
      </c>
      <c r="J23" s="33"/>
      <c r="K23" s="53">
        <v>180.59</v>
      </c>
      <c r="L23" s="8" t="s">
        <v>45</v>
      </c>
      <c r="M23" s="47">
        <v>4.8000000000000001E-2</v>
      </c>
      <c r="N23" s="49">
        <v>0.3</v>
      </c>
      <c r="O23" s="36">
        <f t="shared" si="1"/>
        <v>0</v>
      </c>
      <c r="P23" s="36">
        <f t="shared" si="2"/>
        <v>0</v>
      </c>
      <c r="Q23" s="36">
        <f t="shared" si="0"/>
        <v>0</v>
      </c>
    </row>
    <row r="24" spans="1:17" ht="38.25" customHeight="1">
      <c r="A24" s="4" t="s">
        <v>141</v>
      </c>
      <c r="B24" s="11" t="s">
        <v>142</v>
      </c>
      <c r="C24" s="11"/>
      <c r="D24" s="52" t="s">
        <v>202</v>
      </c>
      <c r="E24" s="8" t="s">
        <v>145</v>
      </c>
      <c r="F24" s="8" t="s">
        <v>146</v>
      </c>
      <c r="G24" s="5" t="s">
        <v>203</v>
      </c>
      <c r="H24" s="12" t="s">
        <v>164</v>
      </c>
      <c r="I24" s="6">
        <v>672</v>
      </c>
      <c r="J24" s="33"/>
      <c r="K24" s="53">
        <v>16.329999999999998</v>
      </c>
      <c r="L24" s="8" t="s">
        <v>45</v>
      </c>
      <c r="M24" s="47">
        <v>0.54500000000000004</v>
      </c>
      <c r="N24" s="49">
        <v>1.98</v>
      </c>
      <c r="O24" s="36">
        <f t="shared" si="1"/>
        <v>0</v>
      </c>
      <c r="P24" s="36">
        <f t="shared" si="2"/>
        <v>0</v>
      </c>
      <c r="Q24" s="36">
        <f t="shared" si="0"/>
        <v>0</v>
      </c>
    </row>
  </sheetData>
  <autoFilter ref="A4:Q24" xr:uid="{480CD46C-CD85-4282-A3C8-07A7AB04B0AA}"/>
  <mergeCells count="2">
    <mergeCell ref="D2:J2"/>
    <mergeCell ref="D1:J1"/>
  </mergeCells>
  <dataValidations count="2">
    <dataValidation type="custom" allowBlank="1" showInputMessage="1" showErrorMessage="1" errorTitle="Ordered qty not multiple" error="The quantity entered does not match with the packaging, please change for a new quantity multiple of the packaging." sqref="J7:J18" xr:uid="{2494B85A-8FE8-41C8-A31B-E26038F0BA0E}">
      <formula1>MOD(J7:J25,I7:I25)=0</formula1>
    </dataValidation>
    <dataValidation type="custom" allowBlank="1" showInputMessage="1" showErrorMessage="1" errorTitle="Ordered qty not multiple" error="The quantity entered does not match with the packaging, please change for a new quantity multiple of the packaging." sqref="J19:J24 J5:J6" xr:uid="{1D9B79F0-05DE-41B6-9A19-2D87B0C800FF}">
      <formula1>MOD(J5:J24,I5:I24)=0</formula1>
    </dataValidation>
  </dataValidations>
  <pageMargins left="0" right="0" top="0" bottom="0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25E7E39776844B9FB9FC2FCA9A30F" ma:contentTypeVersion="19" ma:contentTypeDescription="Create a new document." ma:contentTypeScope="" ma:versionID="c3d9697b685b1542fc7077058b23cb70">
  <xsd:schema xmlns:xsd="http://www.w3.org/2001/XMLSchema" xmlns:xs="http://www.w3.org/2001/XMLSchema" xmlns:p="http://schemas.microsoft.com/office/2006/metadata/properties" xmlns:ns2="57d60e0b-bbcc-4e8c-ae17-1bc07bf7b2a6" xmlns:ns3="d1dc8e9d-c2d7-4f1e-a8b8-6d152e0fdc8f" xmlns:ns4="20c1abfa-485b-41c9-a329-38772ca1fd48" targetNamespace="http://schemas.microsoft.com/office/2006/metadata/properties" ma:root="true" ma:fieldsID="0cdfa4d4f9bf0be9626f23f3ee2b05c3" ns2:_="" ns3:_="" ns4:_="">
    <xsd:import namespace="57d60e0b-bbcc-4e8c-ae17-1bc07bf7b2a6"/>
    <xsd:import namespace="d1dc8e9d-c2d7-4f1e-a8b8-6d152e0fdc8f"/>
    <xsd:import namespace="20c1abfa-485b-41c9-a329-38772ca1f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0e0b-bbcc-4e8c-ae17-1bc07bf7b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f8169e7-20d4-4f95-9450-953b2d8ea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c8e9d-c2d7-4f1e-a8b8-6d152e0fdc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bfa-485b-41c9-a329-38772ca1fd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2bb253d-ea17-4998-bf17-f6f2967cd738}" ma:internalName="TaxCatchAll" ma:showField="CatchAllData" ma:web="d1dc8e9d-c2d7-4f1e-a8b8-6d152e0fdc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1abfa-485b-41c9-a329-38772ca1fd48" xsi:nil="true"/>
    <lcf76f155ced4ddcb4097134ff3c332f xmlns="57d60e0b-bbcc-4e8c-ae17-1bc07bf7b2a6">
      <Terms xmlns="http://schemas.microsoft.com/office/infopath/2007/PartnerControls"/>
    </lcf76f155ced4ddcb4097134ff3c332f>
    <_Flow_SignoffStatus xmlns="57d60e0b-bbcc-4e8c-ae17-1bc07bf7b2a6" xsi:nil="true"/>
    <SharedWithUsers xmlns="d1dc8e9d-c2d7-4f1e-a8b8-6d152e0fdc8f">
      <UserInfo>
        <DisplayName/>
        <AccountId xsi:nil="true"/>
        <AccountType/>
      </UserInfo>
    </SharedWithUsers>
    <MediaLengthInSeconds xmlns="57d60e0b-bbcc-4e8c-ae17-1bc07bf7b2a6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2079DB6-5E69-4309-A142-49F8784AC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60e0b-bbcc-4e8c-ae17-1bc07bf7b2a6"/>
    <ds:schemaRef ds:uri="d1dc8e9d-c2d7-4f1e-a8b8-6d152e0fdc8f"/>
    <ds:schemaRef ds:uri="20c1abfa-485b-41c9-a329-38772ca1f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90C12-7176-4EC8-8371-72B7D3AFC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513F4-8E9E-4C5D-B66B-E8B82D94EAE2}">
  <ds:schemaRefs>
    <ds:schemaRef ds:uri="57d60e0b-bbcc-4e8c-ae17-1bc07bf7b2a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0c1abfa-485b-41c9-a329-38772ca1fd48"/>
    <ds:schemaRef ds:uri="d1dc8e9d-c2d7-4f1e-a8b8-6d152e0fdc8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17D0418-1360-45DF-8179-F0AF9765E41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DISCLAIMER</vt:lpstr>
      <vt:lpstr>ORDER HEADER</vt:lpstr>
      <vt:lpstr>COMMENTS</vt:lpstr>
      <vt:lpstr>ANCELLARY DRUGS </vt:lpstr>
      <vt:lpstr>TBDRUGS </vt:lpstr>
      <vt:lpstr>'TBDRUGS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2017-03-15T18:11:15Z</dcterms:created>
  <dcterms:modified xsi:type="dcterms:W3CDTF">2024-10-31T13:48:10Z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0x0101008A725E7E39776844B9FB9FC2FCA9A30F</vt:lpwstr>
  </property>
  <property fmtid="{D5CDD505-2E9C-101B-9397-08002B2CF9AE}" pid="3" name="endTBStructureCentral">
    <vt:lpwstr/>
  </property>
  <property fmtid="{D5CDD505-2E9C-101B-9397-08002B2CF9AE}" pid="4" name="endTBStructureCountries">
    <vt:lpwstr/>
  </property>
  <property fmtid="{D5CDD505-2E9C-101B-9397-08002B2CF9AE}" pid="5" name="Order">
    <vt:r8>2697900</vt:r8>
  </property>
  <property fmtid="{D5CDD505-2E9C-101B-9397-08002B2CF9AE}" pid="6" name="xd_Signature">
    <vt:bool>false</vt:bool>
  </property>
  <property fmtid="{D5CDD505-2E9C-101B-9397-08002B2CF9AE}" pid="7" name="endTBClinicalTrial">
    <vt:lpwstr>endTB</vt:lpwstr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endTBStatusDocument">
    <vt:lpwstr>Final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