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3800" windowHeight="4110" tabRatio="601"/>
  </bookViews>
  <sheets>
    <sheet name="Study Parameters" sheetId="3" r:id="rId1"/>
    <sheet name="HR Cost" sheetId="4" r:id="rId2"/>
    <sheet name="Program Cost" sheetId="2" r:id="rId3"/>
    <sheet name="Site Costs" sheetId="7" r:id="rId4"/>
    <sheet name="Overall costs" sheetId="11" r:id="rId5"/>
  </sheets>
  <definedNames>
    <definedName name="_xlnm._FilterDatabase" localSheetId="2" hidden="1">'Program Cost'!$A$1:$G$31</definedName>
    <definedName name="_xlnm.Print_Area" localSheetId="1">'HR Cost'!$A$1:$D$19</definedName>
    <definedName name="_xlnm.Print_Titles" localSheetId="2">'Program Cost'!$1:$1</definedName>
    <definedName name="Z_44F680A0_1DE8_11D3_AA98_444553540001_.wvu.PrintArea" localSheetId="2" hidden="1">'Program Cost'!$A$1:$D$26</definedName>
    <definedName name="Z_7C37BAE0_401E_11D3_8EB7_444553540000_.wvu.PrintArea" localSheetId="2" hidden="1">'Program Cost'!$A$1:$D$26</definedName>
  </definedNames>
  <calcPr calcId="152511"/>
  <customWorkbookViews>
    <customWorkbookView name="Benedikt Van Nieuwenhove - Personal View" guid="{44F680A0-1DE8-11D3-AA98-444553540001}" mergeInterval="0" personalView="1" maximized="1" windowWidth="1018" windowHeight="607" tabRatio="601" activeSheetId="1"/>
    <customWorkbookView name="Van Nieuwenhove Benedikt - Personal View" guid="{7C37BAE0-401E-11D3-8EB7-444553540000}" mergeInterval="0" personalView="1" maximized="1" windowWidth="796" windowHeight="436" tabRatio="601" activeSheetId="1"/>
  </customWorkbookViews>
</workbook>
</file>

<file path=xl/calcChain.xml><?xml version="1.0" encoding="utf-8"?>
<calcChain xmlns="http://schemas.openxmlformats.org/spreadsheetml/2006/main">
  <c r="F28" i="2" l="1"/>
  <c r="F25" i="2"/>
  <c r="F5" i="7"/>
  <c r="G22" i="4"/>
  <c r="G25" i="4"/>
  <c r="G24" i="4"/>
  <c r="G23" i="4"/>
  <c r="G21" i="4"/>
  <c r="F10" i="7"/>
  <c r="F9" i="7"/>
  <c r="F11" i="7" s="1"/>
  <c r="F6" i="7"/>
  <c r="F14" i="7" l="1"/>
  <c r="C5" i="11" s="1"/>
  <c r="G26" i="4"/>
  <c r="C3" i="11" s="1"/>
  <c r="E22" i="2" l="1"/>
  <c r="F19" i="2"/>
  <c r="F18" i="2"/>
  <c r="F15" i="2"/>
  <c r="F14" i="2"/>
  <c r="F4" i="2"/>
  <c r="F10" i="2" l="1"/>
  <c r="F8" i="2"/>
  <c r="D25" i="3" l="1"/>
  <c r="F29" i="2"/>
  <c r="F13" i="2"/>
  <c r="F9" i="2"/>
  <c r="F5" i="2"/>
  <c r="F6" i="2" s="1"/>
  <c r="F30" i="2"/>
  <c r="D24" i="3"/>
  <c r="D1" i="3"/>
  <c r="G2" i="2" s="1"/>
  <c r="F31" i="2" l="1"/>
  <c r="D1" i="4"/>
  <c r="F26" i="2"/>
  <c r="F1" i="7"/>
  <c r="F22" i="2"/>
  <c r="F23" i="2" s="1"/>
  <c r="F16" i="2" l="1"/>
  <c r="F11" i="2"/>
  <c r="F20" i="2"/>
  <c r="F33" i="2" l="1"/>
  <c r="C4" i="11" s="1"/>
  <c r="C7" i="11" s="1"/>
</calcChain>
</file>

<file path=xl/comments1.xml><?xml version="1.0" encoding="utf-8"?>
<comments xmlns="http://schemas.openxmlformats.org/spreadsheetml/2006/main">
  <authors>
    <author>Nevens Hilde</author>
  </authors>
  <commentList>
    <comment ref="D1" authorId="0">
      <text>
        <r>
          <rPr>
            <sz val="9"/>
            <color indexed="81"/>
            <rFont val="Tahoma"/>
            <family val="2"/>
          </rPr>
          <t xml:space="preserve">
will be completed automatically</t>
        </r>
      </text>
    </comment>
  </commentList>
</comments>
</file>

<file path=xl/sharedStrings.xml><?xml version="1.0" encoding="utf-8"?>
<sst xmlns="http://schemas.openxmlformats.org/spreadsheetml/2006/main" count="163" uniqueCount="134">
  <si>
    <t>Units</t>
  </si>
  <si>
    <t>SUM</t>
  </si>
  <si>
    <t>2a</t>
  </si>
  <si>
    <t>No. of units</t>
  </si>
  <si>
    <t>Project Design and Set up</t>
  </si>
  <si>
    <t>Study Monitoring Visits</t>
  </si>
  <si>
    <t>Shipment and Distribution Services</t>
  </si>
  <si>
    <t>Number of subjects</t>
  </si>
  <si>
    <t>Study timelines</t>
  </si>
  <si>
    <t>Study team involved</t>
  </si>
  <si>
    <t>Position</t>
  </si>
  <si>
    <t>PM</t>
  </si>
  <si>
    <t>Overhead (in %) if applicable:</t>
  </si>
  <si>
    <t>Other budget relevant info</t>
  </si>
  <si>
    <t>5a</t>
  </si>
  <si>
    <t>Data Management</t>
  </si>
  <si>
    <t>Monitoring</t>
  </si>
  <si>
    <t>7a</t>
  </si>
  <si>
    <t>Unit cost</t>
  </si>
  <si>
    <t>Study Parameters</t>
  </si>
  <si>
    <t>Budget Parameters</t>
  </si>
  <si>
    <t>Non Procedure</t>
  </si>
  <si>
    <t>Actual Date</t>
  </si>
  <si>
    <t>Site selection including feasibility assessment/visit</t>
  </si>
  <si>
    <t>1a</t>
  </si>
  <si>
    <t>1b</t>
  </si>
  <si>
    <t>Regulatory and Ethics Review</t>
  </si>
  <si>
    <t>Study specific equipment</t>
  </si>
  <si>
    <t>DM</t>
  </si>
  <si>
    <t>STAT</t>
  </si>
  <si>
    <t>Margin (in %) if applicable:</t>
  </si>
  <si>
    <t>Administration and Documentation during trial</t>
  </si>
  <si>
    <t xml:space="preserve">Comments, typical values as guidance </t>
  </si>
  <si>
    <t>3a</t>
  </si>
  <si>
    <t>3b</t>
  </si>
  <si>
    <t>3c</t>
  </si>
  <si>
    <t>FPI (First Patient In)</t>
  </si>
  <si>
    <t>Overall Cost total</t>
  </si>
  <si>
    <t>LPI (Last Patient In)</t>
  </si>
  <si>
    <t>LPLV (Last Patient Last Visit)</t>
  </si>
  <si>
    <t>DBL (Data Base Lock)</t>
  </si>
  <si>
    <t>CSR (Clinical Study Report)</t>
  </si>
  <si>
    <t>DD/MM/YYYY</t>
  </si>
  <si>
    <t>Study Title</t>
  </si>
  <si>
    <t>Protocol version</t>
  </si>
  <si>
    <t>cells in yellow are to be completed</t>
  </si>
  <si>
    <t>Budget version date</t>
  </si>
  <si>
    <t>Planned number of remote monitoring contacts per site (for the total duration of the study)</t>
  </si>
  <si>
    <t>SN</t>
  </si>
  <si>
    <t>PI</t>
  </si>
  <si>
    <t>Number of visits per subject</t>
  </si>
  <si>
    <t xml:space="preserve"> </t>
  </si>
  <si>
    <t>NA</t>
  </si>
  <si>
    <t>Development of Monitoring Plan</t>
  </si>
  <si>
    <t>Investigator meetings (meeting room and catering)</t>
  </si>
  <si>
    <t>Statistician</t>
  </si>
  <si>
    <t>Data Manager</t>
  </si>
  <si>
    <t>Study Nurse</t>
  </si>
  <si>
    <t>Principal Investigator</t>
  </si>
  <si>
    <t>Recruitment period (in months)</t>
  </si>
  <si>
    <t>Archiving (site-specific)</t>
  </si>
  <si>
    <t>Country specific adaptations and translations</t>
  </si>
  <si>
    <t>Initial Ethics Committee submission in participating sites BE</t>
  </si>
  <si>
    <t>7b</t>
  </si>
  <si>
    <t>Planned number of on-site monitoring visits per site (for the total duration of the study) this does not include initiation and close out visits</t>
  </si>
  <si>
    <t>forfait 40€ per participant - formula includes 2 participants per site, adjust if applicable</t>
  </si>
  <si>
    <t>DESTRoy TB</t>
  </si>
  <si>
    <t>Number of subjects enrolled</t>
  </si>
  <si>
    <t>Number of subjects screened</t>
  </si>
  <si>
    <t>Number of subjects completing</t>
  </si>
  <si>
    <t>Number of sites</t>
  </si>
  <si>
    <t>Total duration of the project (in months):</t>
  </si>
  <si>
    <t>OR Project Manager</t>
  </si>
  <si>
    <t>NTP</t>
  </si>
  <si>
    <t>Clinical site</t>
  </si>
  <si>
    <t>NTP, Academics</t>
  </si>
  <si>
    <t>Data entry operator</t>
  </si>
  <si>
    <t>DEO</t>
  </si>
  <si>
    <t>Statistical analysis plan and statistical programming</t>
  </si>
  <si>
    <t>2b</t>
  </si>
  <si>
    <t>2c</t>
  </si>
  <si>
    <t>4a</t>
  </si>
  <si>
    <t>4b</t>
  </si>
  <si>
    <t xml:space="preserve">6a </t>
  </si>
  <si>
    <t>Cost ($$)</t>
  </si>
  <si>
    <t>Administration</t>
  </si>
  <si>
    <t>Statistics</t>
  </si>
  <si>
    <t>External vendors</t>
  </si>
  <si>
    <t>$ 1000 per site/per team</t>
  </si>
  <si>
    <t>Initial Leading Ethics Committee submission</t>
  </si>
  <si>
    <t>$500 per site</t>
  </si>
  <si>
    <t>Preparation Documentation for the Regulatory Authorities</t>
  </si>
  <si>
    <t>Site Training</t>
  </si>
  <si>
    <t>site</t>
  </si>
  <si>
    <t xml:space="preserve">Design of Clinical Trial Database
Data Management Plan
</t>
  </si>
  <si>
    <t>patient</t>
  </si>
  <si>
    <t xml:space="preserve">Computers, printers, laptops, ECG </t>
  </si>
  <si>
    <t>7c</t>
  </si>
  <si>
    <t>Clinical equipment</t>
  </si>
  <si>
    <t>ECG consumables &amp; maintenance/per site; 11 ECG per patient (screening+W1+9 m of treatment/monthly) per study duration</t>
  </si>
  <si>
    <t>Travel reimbursement</t>
  </si>
  <si>
    <t>Pts traveling to clinics for monitoring visits</t>
  </si>
  <si>
    <t xml:space="preserve">Transport $15/weekly for 9 months of treament + $15/monthly for  12 months follow-up </t>
  </si>
  <si>
    <t>Total 52 visits per patient/per study duration</t>
  </si>
  <si>
    <t>Total</t>
  </si>
  <si>
    <t>Unit</t>
  </si>
  <si>
    <t># Unit</t>
  </si>
  <si>
    <t>Cost per Unit</t>
  </si>
  <si>
    <t>Visit</t>
  </si>
  <si>
    <t>Site</t>
  </si>
  <si>
    <t>Printing, Office supply</t>
  </si>
  <si>
    <t>Total per site</t>
  </si>
  <si>
    <t>VAT (in %) if applicable</t>
  </si>
  <si>
    <t>No.</t>
  </si>
  <si>
    <t>Project staff</t>
  </si>
  <si>
    <t>Justification</t>
  </si>
  <si>
    <t>Quantity</t>
  </si>
  <si>
    <t xml:space="preserve">Unit Cost </t>
  </si>
  <si>
    <t>No of months</t>
  </si>
  <si>
    <t>Calculation</t>
  </si>
  <si>
    <t xml:space="preserve">9 m = 100%, 12 m = 50%; </t>
  </si>
  <si>
    <t>Data entry operator : 1/site</t>
  </si>
  <si>
    <t>Admin /Reports generation / Database entry &amp; Double data entry</t>
  </si>
  <si>
    <t>Responsibilities: Oversees all study activities to ensure they are carried out in accordance with protocol and regulatory guidelines; Manage teams in the writing of clinical documents for regulatory submissions; Manage pre-defined study timelines and be proactive in identifying delays and possible solutions to meet deadlines; Coordinate study monitor visits, including file review and follow-up of findings/concerns; monitor clinical study budgets</t>
  </si>
  <si>
    <t>Data Manager (NTP)</t>
  </si>
  <si>
    <t>QC of all site data</t>
  </si>
  <si>
    <t>OR Project Manager : 1/site</t>
  </si>
  <si>
    <t xml:space="preserve">Administrative management of the study </t>
  </si>
  <si>
    <t>Patient communication</t>
  </si>
  <si>
    <t>??</t>
  </si>
  <si>
    <t>HR Cost</t>
  </si>
  <si>
    <t>Site Cost</t>
  </si>
  <si>
    <t>Program Cost (per patient)</t>
  </si>
  <si>
    <t># Patients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</si>
</sst>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 &quot;€&quot;\ * #,##0.00_ ;_ &quot;€&quot;\ * \-#,##0.00_ ;_ &quot;€&quot;\ * &quot;-&quot;??_ ;_ @_ "/>
    <numFmt numFmtId="165" formatCode="d/mm/yyyy;@"/>
    <numFmt numFmtId="166" formatCode="d/mm/yy;@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  <font>
      <sz val="10"/>
      <color theme="6"/>
      <name val="Arial"/>
      <family val="2"/>
    </font>
    <font>
      <i/>
      <sz val="10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</font>
    <font>
      <sz val="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darkUp">
        <fgColor theme="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rgb="FF00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7" tint="0.59999389629810485"/>
        <bgColor indexed="64"/>
      </patternFill>
    </fill>
    <fill>
      <patternFill patternType="darkUp">
        <fgColor theme="2"/>
        <bgColor theme="7" tint="0.59999389629810485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</borders>
  <cellStyleXfs count="6">
    <xf numFmtId="1" fontId="0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65">
    <xf numFmtId="1" fontId="0" fillId="0" borderId="0" xfId="0"/>
    <xf numFmtId="1" fontId="2" fillId="0" borderId="0" xfId="0" applyFont="1"/>
    <xf numFmtId="1" fontId="3" fillId="0" borderId="0" xfId="0" applyFont="1"/>
    <xf numFmtId="1" fontId="0" fillId="0" borderId="0" xfId="0" applyBorder="1"/>
    <xf numFmtId="1" fontId="0" fillId="0" borderId="15" xfId="0" applyBorder="1"/>
    <xf numFmtId="166" fontId="6" fillId="2" borderId="14" xfId="0" applyNumberFormat="1" applyFont="1" applyFill="1" applyBorder="1"/>
    <xf numFmtId="1" fontId="0" fillId="0" borderId="0" xfId="0" applyFill="1"/>
    <xf numFmtId="1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14" fontId="0" fillId="0" borderId="0" xfId="0" applyNumberFormat="1" applyFill="1"/>
    <xf numFmtId="1" fontId="7" fillId="0" borderId="11" xfId="0" applyFont="1" applyBorder="1"/>
    <xf numFmtId="1" fontId="7" fillId="0" borderId="0" xfId="0" applyFont="1" applyBorder="1"/>
    <xf numFmtId="1" fontId="6" fillId="2" borderId="1" xfId="0" applyFont="1" applyFill="1" applyBorder="1"/>
    <xf numFmtId="1" fontId="6" fillId="2" borderId="4" xfId="0" applyFont="1" applyFill="1" applyBorder="1"/>
    <xf numFmtId="1" fontId="6" fillId="2" borderId="14" xfId="0" applyFont="1" applyFill="1" applyBorder="1"/>
    <xf numFmtId="1" fontId="0" fillId="4" borderId="0" xfId="0" applyFill="1"/>
    <xf numFmtId="1" fontId="2" fillId="4" borderId="0" xfId="0" applyFont="1" applyFill="1"/>
    <xf numFmtId="1" fontId="2" fillId="0" borderId="0" xfId="0" applyFont="1" applyFill="1"/>
    <xf numFmtId="1" fontId="9" fillId="0" borderId="0" xfId="0" applyFont="1"/>
    <xf numFmtId="1" fontId="2" fillId="0" borderId="0" xfId="0" applyFont="1" applyAlignment="1">
      <alignment wrapText="1"/>
    </xf>
    <xf numFmtId="0" fontId="0" fillId="0" borderId="0" xfId="0" applyNumberFormat="1"/>
    <xf numFmtId="164" fontId="6" fillId="2" borderId="4" xfId="0" applyNumberFormat="1" applyFont="1" applyFill="1" applyBorder="1"/>
    <xf numFmtId="164" fontId="0" fillId="0" borderId="0" xfId="0" applyNumberFormat="1" applyBorder="1"/>
    <xf numFmtId="164" fontId="0" fillId="0" borderId="0" xfId="0" applyNumberFormat="1"/>
    <xf numFmtId="1" fontId="0" fillId="4" borderId="17" xfId="0" applyFill="1" applyBorder="1"/>
    <xf numFmtId="1" fontId="2" fillId="4" borderId="17" xfId="0" applyFont="1" applyFill="1" applyBorder="1"/>
    <xf numFmtId="14" fontId="2" fillId="4" borderId="17" xfId="0" applyNumberFormat="1" applyFont="1" applyFill="1" applyBorder="1"/>
    <xf numFmtId="165" fontId="2" fillId="4" borderId="17" xfId="0" applyNumberFormat="1" applyFont="1" applyFill="1" applyBorder="1"/>
    <xf numFmtId="165" fontId="2" fillId="4" borderId="17" xfId="0" applyNumberFormat="1" applyFont="1" applyFill="1" applyBorder="1" applyAlignment="1">
      <alignment horizontal="right"/>
    </xf>
    <xf numFmtId="44" fontId="0" fillId="0" borderId="0" xfId="0" applyNumberFormat="1"/>
    <xf numFmtId="1" fontId="11" fillId="0" borderId="5" xfId="0" applyFont="1" applyBorder="1" applyAlignment="1">
      <alignment vertical="top" wrapText="1"/>
    </xf>
    <xf numFmtId="1" fontId="11" fillId="6" borderId="1" xfId="0" applyFont="1" applyFill="1" applyBorder="1" applyAlignment="1">
      <alignment vertical="top" wrapText="1"/>
    </xf>
    <xf numFmtId="1" fontId="11" fillId="0" borderId="10" xfId="0" applyFont="1" applyBorder="1" applyAlignment="1">
      <alignment vertical="top" wrapText="1"/>
    </xf>
    <xf numFmtId="1" fontId="12" fillId="0" borderId="5" xfId="0" applyFont="1" applyFill="1" applyBorder="1" applyAlignment="1">
      <alignment vertical="top" wrapText="1"/>
    </xf>
    <xf numFmtId="1" fontId="12" fillId="0" borderId="5" xfId="0" applyFont="1" applyBorder="1" applyAlignment="1">
      <alignment vertical="top" wrapText="1"/>
    </xf>
    <xf numFmtId="1" fontId="11" fillId="3" borderId="6" xfId="0" applyFont="1" applyFill="1" applyBorder="1" applyAlignment="1">
      <alignment vertical="top" wrapText="1"/>
    </xf>
    <xf numFmtId="1" fontId="12" fillId="0" borderId="6" xfId="0" applyFont="1" applyBorder="1" applyAlignment="1">
      <alignment vertical="top" wrapText="1"/>
    </xf>
    <xf numFmtId="1" fontId="12" fillId="0" borderId="0" xfId="0" applyFont="1" applyAlignment="1">
      <alignment vertical="top" wrapText="1"/>
    </xf>
    <xf numFmtId="1" fontId="11" fillId="7" borderId="6" xfId="0" applyFont="1" applyFill="1" applyBorder="1" applyAlignment="1">
      <alignment vertical="top" wrapText="1"/>
    </xf>
    <xf numFmtId="1" fontId="11" fillId="0" borderId="7" xfId="0" applyFont="1" applyBorder="1" applyAlignment="1">
      <alignment vertical="top" wrapText="1"/>
    </xf>
    <xf numFmtId="1" fontId="11" fillId="0" borderId="2" xfId="0" applyFont="1" applyBorder="1" applyAlignment="1">
      <alignment vertical="top" wrapText="1"/>
    </xf>
    <xf numFmtId="1" fontId="11" fillId="0" borderId="12" xfId="0" applyFont="1" applyBorder="1" applyAlignment="1">
      <alignment vertical="top" wrapText="1"/>
    </xf>
    <xf numFmtId="44" fontId="11" fillId="0" borderId="12" xfId="0" applyNumberFormat="1" applyFont="1" applyBorder="1" applyAlignment="1">
      <alignment vertical="top" wrapText="1"/>
    </xf>
    <xf numFmtId="1" fontId="11" fillId="6" borderId="9" xfId="0" applyFont="1" applyFill="1" applyBorder="1" applyAlignment="1">
      <alignment vertical="top" wrapText="1"/>
    </xf>
    <xf numFmtId="1" fontId="11" fillId="6" borderId="4" xfId="0" applyFont="1" applyFill="1" applyBorder="1" applyAlignment="1">
      <alignment vertical="top" wrapText="1"/>
    </xf>
    <xf numFmtId="44" fontId="11" fillId="6" borderId="4" xfId="0" applyNumberFormat="1" applyFont="1" applyFill="1" applyBorder="1" applyAlignment="1">
      <alignment vertical="top" wrapText="1"/>
    </xf>
    <xf numFmtId="165" fontId="11" fillId="6" borderId="14" xfId="0" applyNumberFormat="1" applyFont="1" applyFill="1" applyBorder="1" applyAlignment="1">
      <alignment vertical="top" wrapText="1"/>
    </xf>
    <xf numFmtId="1" fontId="11" fillId="0" borderId="3" xfId="0" applyFont="1" applyBorder="1" applyAlignment="1">
      <alignment vertical="top" wrapText="1"/>
    </xf>
    <xf numFmtId="1" fontId="11" fillId="0" borderId="13" xfId="0" applyFont="1" applyBorder="1" applyAlignment="1">
      <alignment vertical="top" wrapText="1"/>
    </xf>
    <xf numFmtId="44" fontId="11" fillId="0" borderId="13" xfId="5" applyNumberFormat="1" applyFont="1" applyBorder="1" applyAlignment="1">
      <alignment vertical="top" wrapText="1"/>
    </xf>
    <xf numFmtId="44" fontId="11" fillId="0" borderId="13" xfId="0" applyNumberFormat="1" applyFont="1" applyBorder="1" applyAlignment="1">
      <alignment vertical="top" wrapText="1"/>
    </xf>
    <xf numFmtId="1" fontId="12" fillId="0" borderId="3" xfId="0" applyFont="1" applyFill="1" applyBorder="1" applyAlignment="1">
      <alignment vertical="top" wrapText="1"/>
    </xf>
    <xf numFmtId="1" fontId="12" fillId="0" borderId="13" xfId="0" applyFont="1" applyFill="1" applyBorder="1" applyAlignment="1">
      <alignment vertical="top" wrapText="1"/>
    </xf>
    <xf numFmtId="44" fontId="12" fillId="0" borderId="13" xfId="5" applyNumberFormat="1" applyFont="1" applyFill="1" applyBorder="1" applyAlignment="1">
      <alignment vertical="top" wrapText="1"/>
    </xf>
    <xf numFmtId="1" fontId="12" fillId="0" borderId="3" xfId="0" applyFont="1" applyBorder="1" applyAlignment="1">
      <alignment vertical="top" wrapText="1"/>
    </xf>
    <xf numFmtId="1" fontId="12" fillId="0" borderId="13" xfId="0" applyFont="1" applyBorder="1" applyAlignment="1">
      <alignment vertical="top" wrapText="1"/>
    </xf>
    <xf numFmtId="44" fontId="12" fillId="0" borderId="13" xfId="5" applyNumberFormat="1" applyFont="1" applyBorder="1" applyAlignment="1">
      <alignment vertical="top" wrapText="1"/>
    </xf>
    <xf numFmtId="1" fontId="11" fillId="3" borderId="8" xfId="0" applyFont="1" applyFill="1" applyBorder="1" applyAlignment="1">
      <alignment vertical="top" wrapText="1"/>
    </xf>
    <xf numFmtId="1" fontId="12" fillId="3" borderId="3" xfId="0" applyFont="1" applyFill="1" applyBorder="1" applyAlignment="1">
      <alignment vertical="top" wrapText="1"/>
    </xf>
    <xf numFmtId="1" fontId="11" fillId="3" borderId="13" xfId="0" applyFont="1" applyFill="1" applyBorder="1" applyAlignment="1">
      <alignment vertical="top" wrapText="1"/>
    </xf>
    <xf numFmtId="44" fontId="11" fillId="3" borderId="13" xfId="5" applyNumberFormat="1" applyFont="1" applyFill="1" applyBorder="1" applyAlignment="1">
      <alignment vertical="top" wrapText="1"/>
    </xf>
    <xf numFmtId="1" fontId="11" fillId="0" borderId="8" xfId="0" applyFont="1" applyBorder="1" applyAlignment="1">
      <alignment vertical="top" wrapText="1"/>
    </xf>
    <xf numFmtId="1" fontId="11" fillId="0" borderId="0" xfId="0" applyFont="1" applyAlignment="1">
      <alignment vertical="top" wrapText="1"/>
    </xf>
    <xf numFmtId="1" fontId="11" fillId="0" borderId="0" xfId="0" applyFont="1" applyBorder="1" applyAlignment="1">
      <alignment vertical="top" wrapText="1"/>
    </xf>
    <xf numFmtId="44" fontId="11" fillId="0" borderId="0" xfId="5" applyNumberFormat="1" applyFont="1" applyBorder="1" applyAlignment="1">
      <alignment vertical="top" wrapText="1"/>
    </xf>
    <xf numFmtId="1" fontId="11" fillId="7" borderId="8" xfId="0" applyFont="1" applyFill="1" applyBorder="1" applyAlignment="1">
      <alignment vertical="top" wrapText="1"/>
    </xf>
    <xf numFmtId="1" fontId="12" fillId="7" borderId="3" xfId="0" applyFont="1" applyFill="1" applyBorder="1" applyAlignment="1">
      <alignment vertical="top" wrapText="1"/>
    </xf>
    <xf numFmtId="1" fontId="11" fillId="7" borderId="13" xfId="0" applyFont="1" applyFill="1" applyBorder="1" applyAlignment="1">
      <alignment vertical="top" wrapText="1"/>
    </xf>
    <xf numFmtId="44" fontId="11" fillId="7" borderId="13" xfId="5" applyNumberFormat="1" applyFont="1" applyFill="1" applyBorder="1" applyAlignment="1">
      <alignment vertical="top" wrapText="1"/>
    </xf>
    <xf numFmtId="44" fontId="11" fillId="0" borderId="0" xfId="0" applyNumberFormat="1" applyFont="1" applyBorder="1" applyAlignment="1">
      <alignment vertical="top" wrapText="1"/>
    </xf>
    <xf numFmtId="1" fontId="11" fillId="0" borderId="16" xfId="0" applyFont="1" applyBorder="1" applyAlignment="1">
      <alignment vertical="top" wrapText="1"/>
    </xf>
    <xf numFmtId="1" fontId="12" fillId="0" borderId="11" xfId="0" applyFont="1" applyBorder="1" applyAlignment="1">
      <alignment vertical="top" wrapText="1"/>
    </xf>
    <xf numFmtId="1" fontId="14" fillId="0" borderId="0" xfId="0" applyFont="1" applyAlignment="1">
      <alignment vertical="top" wrapText="1"/>
    </xf>
    <xf numFmtId="1" fontId="14" fillId="0" borderId="11" xfId="0" applyFont="1" applyBorder="1" applyAlignment="1">
      <alignment vertical="top" wrapText="1"/>
    </xf>
    <xf numFmtId="1" fontId="14" fillId="0" borderId="0" xfId="0" applyFont="1" applyBorder="1" applyAlignment="1">
      <alignment vertical="top" wrapText="1"/>
    </xf>
    <xf numFmtId="1" fontId="14" fillId="0" borderId="15" xfId="0" applyFont="1" applyBorder="1" applyAlignment="1">
      <alignment vertical="top" wrapText="1"/>
    </xf>
    <xf numFmtId="1" fontId="15" fillId="0" borderId="33" xfId="0" applyFont="1" applyBorder="1" applyAlignment="1">
      <alignment vertical="top" wrapText="1"/>
    </xf>
    <xf numFmtId="1" fontId="15" fillId="0" borderId="34" xfId="0" applyFont="1" applyBorder="1" applyAlignment="1">
      <alignment vertical="top" wrapText="1"/>
    </xf>
    <xf numFmtId="0" fontId="13" fillId="0" borderId="17" xfId="2" applyFont="1" applyBorder="1" applyAlignment="1">
      <alignment vertical="top" wrapText="1"/>
    </xf>
    <xf numFmtId="0" fontId="14" fillId="0" borderId="0" xfId="3" applyFont="1" applyAlignment="1">
      <alignment vertical="top" wrapText="1"/>
    </xf>
    <xf numFmtId="0" fontId="14" fillId="0" borderId="17" xfId="3" applyNumberFormat="1" applyFont="1" applyFill="1" applyBorder="1" applyAlignment="1">
      <alignment vertical="top" wrapText="1"/>
    </xf>
    <xf numFmtId="44" fontId="14" fillId="0" borderId="17" xfId="4" applyNumberFormat="1" applyFont="1" applyFill="1" applyBorder="1" applyAlignment="1">
      <alignment vertical="top" wrapText="1"/>
    </xf>
    <xf numFmtId="44" fontId="14" fillId="5" borderId="17" xfId="3" applyNumberFormat="1" applyFont="1" applyFill="1" applyBorder="1" applyAlignment="1">
      <alignment vertical="top" wrapText="1"/>
    </xf>
    <xf numFmtId="0" fontId="16" fillId="0" borderId="0" xfId="3" applyFont="1" applyAlignment="1">
      <alignment vertical="top" wrapText="1"/>
    </xf>
    <xf numFmtId="0" fontId="13" fillId="0" borderId="0" xfId="2" applyFont="1" applyFill="1" applyBorder="1" applyAlignment="1">
      <alignment vertical="top" wrapText="1"/>
    </xf>
    <xf numFmtId="44" fontId="13" fillId="0" borderId="0" xfId="2" applyNumberFormat="1" applyFont="1" applyFill="1" applyBorder="1" applyAlignment="1">
      <alignment vertical="top" wrapText="1"/>
    </xf>
    <xf numFmtId="44" fontId="14" fillId="0" borderId="0" xfId="3" applyNumberFormat="1" applyFont="1" applyAlignment="1">
      <alignment vertical="top" wrapText="1"/>
    </xf>
    <xf numFmtId="0" fontId="13" fillId="0" borderId="17" xfId="2" applyFont="1" applyBorder="1" applyAlignment="1">
      <alignment horizontal="center" vertical="top" wrapText="1"/>
    </xf>
    <xf numFmtId="0" fontId="14" fillId="5" borderId="17" xfId="3" applyNumberFormat="1" applyFont="1" applyFill="1" applyBorder="1" applyAlignment="1">
      <alignment vertical="top" wrapText="1"/>
    </xf>
    <xf numFmtId="0" fontId="13" fillId="8" borderId="17" xfId="2" applyFont="1" applyFill="1" applyBorder="1" applyAlignment="1">
      <alignment vertical="top" wrapText="1"/>
    </xf>
    <xf numFmtId="44" fontId="13" fillId="8" borderId="17" xfId="4" applyNumberFormat="1" applyFont="1" applyFill="1" applyBorder="1" applyAlignment="1">
      <alignment vertical="top" wrapText="1"/>
    </xf>
    <xf numFmtId="1" fontId="13" fillId="10" borderId="1" xfId="0" applyFont="1" applyFill="1" applyBorder="1" applyAlignment="1">
      <alignment vertical="top" wrapText="1"/>
    </xf>
    <xf numFmtId="1" fontId="13" fillId="10" borderId="4" xfId="0" applyFont="1" applyFill="1" applyBorder="1" applyAlignment="1">
      <alignment vertical="top" wrapText="1"/>
    </xf>
    <xf numFmtId="165" fontId="13" fillId="10" borderId="14" xfId="0" applyNumberFormat="1" applyFont="1" applyFill="1" applyBorder="1" applyAlignment="1">
      <alignment vertical="top" wrapText="1"/>
    </xf>
    <xf numFmtId="1" fontId="13" fillId="10" borderId="18" xfId="0" applyFont="1" applyFill="1" applyBorder="1" applyAlignment="1">
      <alignment vertical="top" wrapText="1"/>
    </xf>
    <xf numFmtId="1" fontId="13" fillId="10" borderId="19" xfId="0" applyFont="1" applyFill="1" applyBorder="1" applyAlignment="1">
      <alignment vertical="top" wrapText="1"/>
    </xf>
    <xf numFmtId="1" fontId="13" fillId="10" borderId="20" xfId="0" applyFont="1" applyFill="1" applyBorder="1" applyAlignment="1">
      <alignment vertical="top" wrapText="1"/>
    </xf>
    <xf numFmtId="0" fontId="14" fillId="0" borderId="17" xfId="4" applyNumberFormat="1" applyFont="1" applyFill="1" applyBorder="1" applyAlignment="1">
      <alignment vertical="top" wrapText="1"/>
    </xf>
    <xf numFmtId="164" fontId="13" fillId="8" borderId="17" xfId="4" applyFont="1" applyFill="1" applyBorder="1" applyAlignment="1">
      <alignment vertical="top" wrapText="1"/>
    </xf>
    <xf numFmtId="44" fontId="13" fillId="8" borderId="17" xfId="3" applyNumberFormat="1" applyFont="1" applyFill="1" applyBorder="1" applyAlignment="1">
      <alignment vertical="top" wrapText="1"/>
    </xf>
    <xf numFmtId="44" fontId="14" fillId="8" borderId="17" xfId="3" applyNumberFormat="1" applyFont="1" applyFill="1" applyBorder="1" applyAlignment="1">
      <alignment vertical="top" wrapText="1"/>
    </xf>
    <xf numFmtId="0" fontId="14" fillId="8" borderId="17" xfId="3" applyNumberFormat="1" applyFont="1" applyFill="1" applyBorder="1" applyAlignment="1">
      <alignment vertical="top" wrapText="1"/>
    </xf>
    <xf numFmtId="0" fontId="17" fillId="9" borderId="17" xfId="3" applyFont="1" applyFill="1" applyBorder="1" applyAlignment="1">
      <alignment vertical="top" wrapText="1"/>
    </xf>
    <xf numFmtId="44" fontId="17" fillId="9" borderId="17" xfId="3" applyNumberFormat="1" applyFont="1" applyFill="1" applyBorder="1" applyAlignment="1">
      <alignment vertical="top" wrapText="1"/>
    </xf>
    <xf numFmtId="1" fontId="19" fillId="2" borderId="1" xfId="0" applyFont="1" applyFill="1" applyBorder="1"/>
    <xf numFmtId="1" fontId="19" fillId="2" borderId="4" xfId="0" applyFont="1" applyFill="1" applyBorder="1"/>
    <xf numFmtId="166" fontId="19" fillId="2" borderId="14" xfId="0" applyNumberFormat="1" applyFont="1" applyFill="1" applyBorder="1"/>
    <xf numFmtId="1" fontId="18" fillId="0" borderId="0" xfId="0" applyFont="1"/>
    <xf numFmtId="1" fontId="18" fillId="0" borderId="11" xfId="0" applyFont="1" applyBorder="1"/>
    <xf numFmtId="1" fontId="18" fillId="0" borderId="0" xfId="0" applyFont="1" applyBorder="1"/>
    <xf numFmtId="1" fontId="18" fillId="0" borderId="15" xfId="0" applyFont="1" applyBorder="1"/>
    <xf numFmtId="1" fontId="19" fillId="2" borderId="9" xfId="0" applyFont="1" applyFill="1" applyBorder="1"/>
    <xf numFmtId="1" fontId="19" fillId="2" borderId="14" xfId="0" applyFont="1" applyFill="1" applyBorder="1"/>
    <xf numFmtId="1" fontId="19" fillId="0" borderId="0" xfId="0" applyFont="1"/>
    <xf numFmtId="1" fontId="20" fillId="0" borderId="0" xfId="0" applyFont="1"/>
    <xf numFmtId="9" fontId="18" fillId="0" borderId="0" xfId="1" applyFont="1" applyAlignment="1">
      <alignment horizontal="left"/>
    </xf>
    <xf numFmtId="1" fontId="18" fillId="0" borderId="0" xfId="0" applyFont="1" applyFill="1"/>
    <xf numFmtId="1" fontId="18" fillId="0" borderId="41" xfId="0" applyNumberFormat="1" applyFont="1" applyBorder="1" applyAlignment="1">
      <alignment vertical="top" wrapText="1"/>
    </xf>
    <xf numFmtId="42" fontId="18" fillId="0" borderId="41" xfId="0" applyNumberFormat="1" applyFont="1" applyBorder="1" applyAlignment="1">
      <alignment vertical="top" wrapText="1"/>
    </xf>
    <xf numFmtId="1" fontId="18" fillId="0" borderId="42" xfId="0" applyFont="1" applyBorder="1" applyAlignment="1">
      <alignment vertical="top" wrapText="1"/>
    </xf>
    <xf numFmtId="42" fontId="19" fillId="0" borderId="33" xfId="0" applyNumberFormat="1" applyFont="1" applyBorder="1" applyAlignment="1">
      <alignment vertical="top" wrapText="1"/>
    </xf>
    <xf numFmtId="1" fontId="18" fillId="0" borderId="34" xfId="0" applyFont="1" applyBorder="1" applyAlignment="1">
      <alignment vertical="top" wrapText="1"/>
    </xf>
    <xf numFmtId="1" fontId="19" fillId="0" borderId="38" xfId="0" applyFont="1" applyBorder="1" applyAlignment="1">
      <alignment horizontal="center" vertical="top" wrapText="1"/>
    </xf>
    <xf numFmtId="1" fontId="19" fillId="0" borderId="39" xfId="0" applyFont="1" applyBorder="1" applyAlignment="1">
      <alignment horizontal="center" vertical="top" wrapText="1"/>
    </xf>
    <xf numFmtId="1" fontId="19" fillId="0" borderId="40" xfId="0" applyFont="1" applyBorder="1" applyAlignment="1">
      <alignment horizontal="center" vertical="top" wrapText="1"/>
    </xf>
    <xf numFmtId="1" fontId="18" fillId="0" borderId="44" xfId="0" applyFont="1" applyBorder="1" applyAlignment="1">
      <alignment vertical="top" wrapText="1"/>
    </xf>
    <xf numFmtId="1" fontId="18" fillId="11" borderId="45" xfId="0" applyFont="1" applyFill="1" applyBorder="1" applyAlignment="1">
      <alignment vertical="top" wrapText="1"/>
    </xf>
    <xf numFmtId="1" fontId="18" fillId="0" borderId="45" xfId="0" applyFont="1" applyBorder="1" applyAlignment="1">
      <alignment vertical="top" wrapText="1"/>
    </xf>
    <xf numFmtId="1" fontId="18" fillId="0" borderId="45" xfId="0" applyNumberFormat="1" applyFont="1" applyBorder="1" applyAlignment="1">
      <alignment vertical="top" wrapText="1"/>
    </xf>
    <xf numFmtId="42" fontId="18" fillId="0" borderId="45" xfId="0" applyNumberFormat="1" applyFont="1" applyBorder="1" applyAlignment="1">
      <alignment vertical="top" wrapText="1"/>
    </xf>
    <xf numFmtId="1" fontId="18" fillId="0" borderId="46" xfId="0" applyFont="1" applyBorder="1" applyAlignment="1">
      <alignment vertical="top" wrapText="1"/>
    </xf>
    <xf numFmtId="1" fontId="18" fillId="0" borderId="47" xfId="0" applyFont="1" applyBorder="1" applyAlignment="1">
      <alignment vertical="top" wrapText="1"/>
    </xf>
    <xf numFmtId="1" fontId="18" fillId="11" borderId="41" xfId="0" applyFont="1" applyFill="1" applyBorder="1" applyAlignment="1">
      <alignment vertical="top" wrapText="1"/>
    </xf>
    <xf numFmtId="1" fontId="18" fillId="0" borderId="41" xfId="0" applyFont="1" applyBorder="1" applyAlignment="1">
      <alignment vertical="top" wrapText="1"/>
    </xf>
    <xf numFmtId="1" fontId="18" fillId="0" borderId="17" xfId="0" applyFont="1" applyBorder="1" applyAlignment="1">
      <alignment vertical="top" wrapText="1"/>
    </xf>
    <xf numFmtId="1" fontId="18" fillId="12" borderId="17" xfId="0" applyFont="1" applyFill="1" applyBorder="1" applyAlignment="1">
      <alignment vertical="top" wrapText="1"/>
    </xf>
    <xf numFmtId="1" fontId="18" fillId="0" borderId="17" xfId="0" applyNumberFormat="1" applyFont="1" applyBorder="1" applyAlignment="1">
      <alignment vertical="top" wrapText="1"/>
    </xf>
    <xf numFmtId="42" fontId="18" fillId="0" borderId="17" xfId="0" applyNumberFormat="1" applyFont="1" applyBorder="1" applyAlignment="1">
      <alignment vertical="top" wrapText="1"/>
    </xf>
    <xf numFmtId="1" fontId="18" fillId="11" borderId="17" xfId="0" applyFont="1" applyFill="1" applyBorder="1" applyAlignment="1">
      <alignment vertical="top" wrapText="1"/>
    </xf>
    <xf numFmtId="1" fontId="18" fillId="0" borderId="30" xfId="0" applyFont="1" applyBorder="1" applyAlignment="1">
      <alignment vertical="top" wrapText="1"/>
    </xf>
    <xf numFmtId="1" fontId="18" fillId="0" borderId="31" xfId="0" applyFont="1" applyBorder="1" applyAlignment="1">
      <alignment vertical="top" wrapText="1"/>
    </xf>
    <xf numFmtId="42" fontId="18" fillId="13" borderId="45" xfId="0" applyNumberFormat="1" applyFont="1" applyFill="1" applyBorder="1" applyAlignment="1">
      <alignment vertical="top" wrapText="1"/>
    </xf>
    <xf numFmtId="42" fontId="18" fillId="13" borderId="17" xfId="0" applyNumberFormat="1" applyFont="1" applyFill="1" applyBorder="1" applyAlignment="1">
      <alignment vertical="top" wrapText="1"/>
    </xf>
    <xf numFmtId="42" fontId="18" fillId="13" borderId="41" xfId="0" applyNumberFormat="1" applyFont="1" applyFill="1" applyBorder="1" applyAlignment="1">
      <alignment vertical="top" wrapText="1"/>
    </xf>
    <xf numFmtId="1" fontId="0" fillId="0" borderId="17" xfId="0" applyBorder="1"/>
    <xf numFmtId="1" fontId="2" fillId="0" borderId="22" xfId="0" applyFont="1" applyBorder="1"/>
    <xf numFmtId="1" fontId="0" fillId="0" borderId="23" xfId="0" applyBorder="1"/>
    <xf numFmtId="44" fontId="2" fillId="0" borderId="24" xfId="0" applyNumberFormat="1" applyFont="1" applyBorder="1"/>
    <xf numFmtId="1" fontId="2" fillId="0" borderId="30" xfId="0" applyFont="1" applyBorder="1"/>
    <xf numFmtId="44" fontId="0" fillId="0" borderId="31" xfId="0" applyNumberFormat="1" applyBorder="1"/>
    <xf numFmtId="1" fontId="0" fillId="0" borderId="25" xfId="0" applyBorder="1"/>
    <xf numFmtId="1" fontId="0" fillId="0" borderId="21" xfId="0" applyBorder="1"/>
    <xf numFmtId="44" fontId="0" fillId="0" borderId="26" xfId="0" applyNumberFormat="1" applyBorder="1"/>
    <xf numFmtId="1" fontId="3" fillId="14" borderId="27" xfId="0" applyFont="1" applyFill="1" applyBorder="1"/>
    <xf numFmtId="1" fontId="3" fillId="14" borderId="28" xfId="0" applyFont="1" applyFill="1" applyBorder="1"/>
    <xf numFmtId="44" fontId="3" fillId="14" borderId="29" xfId="0" applyNumberFormat="1" applyFont="1" applyFill="1" applyBorder="1"/>
    <xf numFmtId="1" fontId="12" fillId="14" borderId="13" xfId="0" applyFont="1" applyFill="1" applyBorder="1" applyAlignment="1">
      <alignment vertical="top" wrapText="1"/>
    </xf>
    <xf numFmtId="0" fontId="14" fillId="15" borderId="17" xfId="3" applyNumberFormat="1" applyFont="1" applyFill="1" applyBorder="1" applyAlignment="1">
      <alignment vertical="top" wrapText="1"/>
    </xf>
    <xf numFmtId="1" fontId="19" fillId="0" borderId="1" xfId="0" applyFont="1" applyBorder="1" applyAlignment="1">
      <alignment vertical="top" wrapText="1"/>
    </xf>
    <xf numFmtId="1" fontId="18" fillId="0" borderId="4" xfId="0" applyFont="1" applyBorder="1" applyAlignment="1">
      <alignment vertical="top" wrapText="1"/>
    </xf>
    <xf numFmtId="1" fontId="18" fillId="0" borderId="43" xfId="0" applyFont="1" applyBorder="1" applyAlignment="1">
      <alignment vertical="top" wrapText="1"/>
    </xf>
    <xf numFmtId="0" fontId="13" fillId="10" borderId="35" xfId="2" applyFont="1" applyFill="1" applyBorder="1" applyAlignment="1" applyProtection="1">
      <alignment horizontal="left" vertical="top" wrapText="1"/>
    </xf>
    <xf numFmtId="0" fontId="13" fillId="10" borderId="36" xfId="2" applyFont="1" applyFill="1" applyBorder="1" applyAlignment="1" applyProtection="1">
      <alignment horizontal="left" vertical="top" wrapText="1"/>
    </xf>
    <xf numFmtId="0" fontId="13" fillId="10" borderId="37" xfId="2" applyFont="1" applyFill="1" applyBorder="1" applyAlignment="1" applyProtection="1">
      <alignment horizontal="left" vertical="top" wrapText="1"/>
    </xf>
    <xf numFmtId="1" fontId="10" fillId="0" borderId="32" xfId="0" applyFont="1" applyBorder="1" applyAlignment="1">
      <alignment horizontal="center"/>
    </xf>
  </cellXfs>
  <cellStyles count="6">
    <cellStyle name="Currency" xfId="5" builtinId="4"/>
    <cellStyle name="Currency 2" xfId="4"/>
    <cellStyle name="Normal" xfId="0" builtinId="0"/>
    <cellStyle name="Normal 2" xfId="2"/>
    <cellStyle name="Normal 3" xfId="3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zoomScaleNormal="100" workbookViewId="0">
      <selection activeCell="B43" sqref="B43"/>
    </sheetView>
  </sheetViews>
  <sheetFormatPr defaultRowHeight="12.75" x14ac:dyDescent="0.2"/>
  <cols>
    <col min="1" max="1" width="48.42578125" customWidth="1"/>
    <col min="2" max="2" width="47.5703125" customWidth="1"/>
    <col min="3" max="3" width="10.5703125" customWidth="1"/>
    <col min="4" max="4" width="24.5703125" customWidth="1"/>
    <col min="5" max="5" width="25.140625" customWidth="1"/>
  </cols>
  <sheetData>
    <row r="1" spans="1:4" ht="16.5" thickBot="1" x14ac:dyDescent="0.3">
      <c r="A1" s="12" t="s">
        <v>66</v>
      </c>
      <c r="B1" s="21"/>
      <c r="C1" s="13"/>
      <c r="D1" s="5" t="str">
        <f>B10</f>
        <v>DD/MM/YYYY</v>
      </c>
    </row>
    <row r="2" spans="1:4" ht="13.5" thickBot="1" x14ac:dyDescent="0.25">
      <c r="A2" s="10"/>
      <c r="B2" s="22"/>
      <c r="C2" s="3"/>
      <c r="D2" s="4"/>
    </row>
    <row r="3" spans="1:4" ht="16.5" thickBot="1" x14ac:dyDescent="0.3">
      <c r="A3" s="12" t="s">
        <v>19</v>
      </c>
      <c r="B3" s="21"/>
      <c r="C3" s="13"/>
      <c r="D3" s="14"/>
    </row>
    <row r="4" spans="1:4" x14ac:dyDescent="0.2">
      <c r="B4" s="23"/>
    </row>
    <row r="5" spans="1:4" x14ac:dyDescent="0.2">
      <c r="A5" s="2" t="s">
        <v>43</v>
      </c>
      <c r="B5" s="15"/>
    </row>
    <row r="6" spans="1:4" x14ac:dyDescent="0.2">
      <c r="A6" s="2"/>
      <c r="B6" s="6"/>
    </row>
    <row r="7" spans="1:4" x14ac:dyDescent="0.2">
      <c r="A7" s="2"/>
      <c r="B7" s="17"/>
      <c r="C7" s="3"/>
      <c r="D7" s="11"/>
    </row>
    <row r="8" spans="1:4" x14ac:dyDescent="0.2">
      <c r="A8" s="2" t="s">
        <v>44</v>
      </c>
      <c r="B8" s="25"/>
    </row>
    <row r="9" spans="1:4" x14ac:dyDescent="0.2">
      <c r="A9" s="2"/>
      <c r="B9" s="17"/>
    </row>
    <row r="10" spans="1:4" x14ac:dyDescent="0.2">
      <c r="A10" s="2" t="s">
        <v>46</v>
      </c>
      <c r="B10" s="26" t="s">
        <v>42</v>
      </c>
    </row>
    <row r="11" spans="1:4" x14ac:dyDescent="0.2">
      <c r="A11" s="2"/>
    </row>
    <row r="12" spans="1:4" x14ac:dyDescent="0.2">
      <c r="A12" s="2" t="s">
        <v>7</v>
      </c>
      <c r="B12" s="1" t="s">
        <v>68</v>
      </c>
      <c r="C12" s="24"/>
    </row>
    <row r="13" spans="1:4" x14ac:dyDescent="0.2">
      <c r="A13" s="2"/>
      <c r="B13" s="1" t="s">
        <v>67</v>
      </c>
      <c r="C13" s="24"/>
    </row>
    <row r="14" spans="1:4" x14ac:dyDescent="0.2">
      <c r="A14" s="2"/>
      <c r="B14" s="1" t="s">
        <v>69</v>
      </c>
      <c r="C14" s="24"/>
    </row>
    <row r="15" spans="1:4" x14ac:dyDescent="0.2">
      <c r="A15" s="2" t="s">
        <v>50</v>
      </c>
      <c r="B15" s="7"/>
      <c r="C15" s="24"/>
    </row>
    <row r="16" spans="1:4" x14ac:dyDescent="0.2">
      <c r="A16" s="2" t="s">
        <v>51</v>
      </c>
      <c r="B16" s="8"/>
    </row>
    <row r="17" spans="1:5" x14ac:dyDescent="0.2">
      <c r="A17" s="2" t="s">
        <v>70</v>
      </c>
      <c r="B17" s="7"/>
      <c r="C17" s="24"/>
    </row>
    <row r="18" spans="1:5" x14ac:dyDescent="0.2">
      <c r="A18" s="2"/>
      <c r="B18" s="7"/>
      <c r="C18" s="1"/>
      <c r="D18" t="s">
        <v>22</v>
      </c>
    </row>
    <row r="19" spans="1:5" x14ac:dyDescent="0.2">
      <c r="A19" s="2" t="s">
        <v>8</v>
      </c>
      <c r="B19" s="1" t="s">
        <v>36</v>
      </c>
      <c r="C19" s="9"/>
      <c r="D19" s="27"/>
    </row>
    <row r="20" spans="1:5" x14ac:dyDescent="0.2">
      <c r="B20" s="1" t="s">
        <v>38</v>
      </c>
      <c r="C20" s="6"/>
      <c r="D20" s="27"/>
    </row>
    <row r="21" spans="1:5" x14ac:dyDescent="0.2">
      <c r="B21" s="1" t="s">
        <v>39</v>
      </c>
      <c r="C21" s="6"/>
      <c r="D21" s="27"/>
    </row>
    <row r="22" spans="1:5" x14ac:dyDescent="0.2">
      <c r="B22" s="1" t="s">
        <v>40</v>
      </c>
      <c r="C22" s="6"/>
      <c r="D22" s="27"/>
    </row>
    <row r="23" spans="1:5" x14ac:dyDescent="0.2">
      <c r="B23" s="1" t="s">
        <v>41</v>
      </c>
      <c r="C23" s="6"/>
      <c r="D23" s="28"/>
    </row>
    <row r="24" spans="1:5" x14ac:dyDescent="0.2">
      <c r="B24" s="1" t="s">
        <v>71</v>
      </c>
      <c r="D24" s="18">
        <f>(D23-D19)/30.5</f>
        <v>0</v>
      </c>
      <c r="E24" s="20"/>
    </row>
    <row r="25" spans="1:5" x14ac:dyDescent="0.2">
      <c r="B25" s="1" t="s">
        <v>59</v>
      </c>
      <c r="D25" s="18">
        <f>(D20-D19)/30.5</f>
        <v>0</v>
      </c>
    </row>
    <row r="26" spans="1:5" ht="38.25" x14ac:dyDescent="0.2">
      <c r="A26" s="2" t="s">
        <v>16</v>
      </c>
      <c r="B26" s="19" t="s">
        <v>64</v>
      </c>
      <c r="D26" s="24"/>
      <c r="E26" s="1"/>
    </row>
    <row r="27" spans="1:5" ht="25.5" x14ac:dyDescent="0.2">
      <c r="B27" s="19" t="s">
        <v>47</v>
      </c>
      <c r="D27" s="24"/>
    </row>
    <row r="28" spans="1:5" x14ac:dyDescent="0.2">
      <c r="B28" s="19"/>
    </row>
    <row r="29" spans="1:5" x14ac:dyDescent="0.2">
      <c r="B29" s="19"/>
    </row>
    <row r="33" spans="1:1" x14ac:dyDescent="0.2">
      <c r="A33" s="16" t="s">
        <v>45</v>
      </c>
    </row>
  </sheetData>
  <dataValidations count="1">
    <dataValidation type="whole" allowBlank="1" showInputMessage="1" showErrorMessage="1" sqref="C12:C14">
      <formula1>0</formula1>
      <formula2>1000000</formula2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Footer>&amp;L&amp;"Arial,Cursief"&amp;8&amp;F
Copyright © 2018 by KCE Trials. All rights reserved.&amp;C&amp;"Arial,Cursief"&amp;8&amp;P/&amp;N&amp;R&amp;"Arial,Cursief"&amp;8&amp;A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opLeftCell="A16" zoomScaleNormal="100" workbookViewId="0">
      <selection activeCell="E30" sqref="E30"/>
    </sheetView>
  </sheetViews>
  <sheetFormatPr defaultColWidth="9.140625" defaultRowHeight="15" x14ac:dyDescent="0.25"/>
  <cols>
    <col min="1" max="1" width="31.42578125" style="107" customWidth="1"/>
    <col min="2" max="2" width="28.5703125" style="107" customWidth="1"/>
    <col min="3" max="3" width="38.42578125" style="107" customWidth="1"/>
    <col min="4" max="4" width="15.42578125" style="107" customWidth="1"/>
    <col min="5" max="6" width="9.140625" style="107"/>
    <col min="7" max="7" width="16.28515625" style="107" customWidth="1"/>
    <col min="8" max="8" width="14.85546875" style="107" customWidth="1"/>
    <col min="9" max="16384" width="9.140625" style="107"/>
  </cols>
  <sheetData>
    <row r="1" spans="1:4" ht="15.75" thickBot="1" x14ac:dyDescent="0.3">
      <c r="A1" s="104" t="s">
        <v>66</v>
      </c>
      <c r="B1" s="105"/>
      <c r="C1" s="105"/>
      <c r="D1" s="106" t="str">
        <f>'Study Parameters'!D1</f>
        <v>DD/MM/YYYY</v>
      </c>
    </row>
    <row r="2" spans="1:4" ht="15.75" thickBot="1" x14ac:dyDescent="0.3">
      <c r="A2" s="108"/>
      <c r="B2" s="109"/>
      <c r="C2" s="109"/>
      <c r="D2" s="110"/>
    </row>
    <row r="3" spans="1:4" ht="15.75" thickBot="1" x14ac:dyDescent="0.3">
      <c r="A3" s="111" t="s">
        <v>20</v>
      </c>
      <c r="B3" s="105"/>
      <c r="C3" s="105"/>
      <c r="D3" s="112"/>
    </row>
    <row r="5" spans="1:4" x14ac:dyDescent="0.25">
      <c r="A5" s="113" t="s">
        <v>9</v>
      </c>
    </row>
    <row r="6" spans="1:4" x14ac:dyDescent="0.25">
      <c r="A6" s="113" t="s">
        <v>10</v>
      </c>
    </row>
    <row r="7" spans="1:4" x14ac:dyDescent="0.25">
      <c r="A7" s="107" t="s">
        <v>11</v>
      </c>
      <c r="B7" s="107" t="s">
        <v>72</v>
      </c>
      <c r="C7" s="107" t="s">
        <v>74</v>
      </c>
    </row>
    <row r="8" spans="1:4" x14ac:dyDescent="0.25">
      <c r="A8" s="107" t="s">
        <v>49</v>
      </c>
      <c r="B8" s="107" t="s">
        <v>58</v>
      </c>
      <c r="C8" s="107" t="s">
        <v>73</v>
      </c>
    </row>
    <row r="9" spans="1:4" x14ac:dyDescent="0.25">
      <c r="A9" s="107" t="s">
        <v>29</v>
      </c>
      <c r="B9" s="107" t="s">
        <v>55</v>
      </c>
      <c r="C9" s="107" t="s">
        <v>75</v>
      </c>
      <c r="D9" s="107" t="s">
        <v>129</v>
      </c>
    </row>
    <row r="10" spans="1:4" x14ac:dyDescent="0.25">
      <c r="A10" s="107" t="s">
        <v>28</v>
      </c>
      <c r="B10" s="107" t="s">
        <v>56</v>
      </c>
      <c r="C10" s="107" t="s">
        <v>73</v>
      </c>
    </row>
    <row r="11" spans="1:4" x14ac:dyDescent="0.25">
      <c r="A11" s="107" t="s">
        <v>48</v>
      </c>
      <c r="B11" s="107" t="s">
        <v>57</v>
      </c>
      <c r="C11" s="107" t="s">
        <v>74</v>
      </c>
    </row>
    <row r="12" spans="1:4" x14ac:dyDescent="0.25">
      <c r="A12" s="107" t="s">
        <v>77</v>
      </c>
      <c r="B12" s="107" t="s">
        <v>76</v>
      </c>
      <c r="C12" s="107" t="s">
        <v>74</v>
      </c>
    </row>
    <row r="13" spans="1:4" x14ac:dyDescent="0.25">
      <c r="A13" s="114"/>
    </row>
    <row r="14" spans="1:4" x14ac:dyDescent="0.25">
      <c r="A14" s="113" t="s">
        <v>13</v>
      </c>
    </row>
    <row r="15" spans="1:4" x14ac:dyDescent="0.25">
      <c r="A15" s="107" t="s">
        <v>30</v>
      </c>
      <c r="B15" s="115" t="s">
        <v>52</v>
      </c>
    </row>
    <row r="16" spans="1:4" x14ac:dyDescent="0.25">
      <c r="A16" s="107" t="s">
        <v>12</v>
      </c>
      <c r="B16" s="115" t="s">
        <v>52</v>
      </c>
    </row>
    <row r="17" spans="1:8" x14ac:dyDescent="0.25">
      <c r="A17" s="116" t="s">
        <v>112</v>
      </c>
      <c r="B17" s="115" t="s">
        <v>52</v>
      </c>
    </row>
    <row r="20" spans="1:8" ht="30.75" thickBot="1" x14ac:dyDescent="0.3">
      <c r="A20" s="122" t="s">
        <v>113</v>
      </c>
      <c r="B20" s="123" t="s">
        <v>114</v>
      </c>
      <c r="C20" s="123" t="s">
        <v>115</v>
      </c>
      <c r="D20" s="123" t="s">
        <v>116</v>
      </c>
      <c r="E20" s="123" t="s">
        <v>117</v>
      </c>
      <c r="F20" s="123" t="s">
        <v>118</v>
      </c>
      <c r="G20" s="123" t="s">
        <v>104</v>
      </c>
      <c r="H20" s="124" t="s">
        <v>119</v>
      </c>
    </row>
    <row r="21" spans="1:8" ht="30" x14ac:dyDescent="0.25">
      <c r="A21" s="125">
        <v>1</v>
      </c>
      <c r="B21" s="126" t="s">
        <v>126</v>
      </c>
      <c r="C21" s="127" t="s">
        <v>127</v>
      </c>
      <c r="D21" s="127">
        <v>4</v>
      </c>
      <c r="E21" s="141">
        <v>500</v>
      </c>
      <c r="F21" s="128">
        <v>15</v>
      </c>
      <c r="G21" s="129">
        <f t="shared" ref="G21:G25" si="0">D21*E21*F21</f>
        <v>30000</v>
      </c>
      <c r="H21" s="130" t="s">
        <v>120</v>
      </c>
    </row>
    <row r="22" spans="1:8" ht="184.5" customHeight="1" x14ac:dyDescent="0.25">
      <c r="A22" s="139">
        <v>2</v>
      </c>
      <c r="B22" s="134" t="s">
        <v>58</v>
      </c>
      <c r="C22" s="135" t="s">
        <v>123</v>
      </c>
      <c r="D22" s="134">
        <v>1</v>
      </c>
      <c r="E22" s="142">
        <v>800</v>
      </c>
      <c r="F22" s="136">
        <v>21</v>
      </c>
      <c r="G22" s="137">
        <f t="shared" si="0"/>
        <v>16800</v>
      </c>
      <c r="H22" s="140"/>
    </row>
    <row r="23" spans="1:8" ht="30" x14ac:dyDescent="0.25">
      <c r="A23" s="139">
        <v>2</v>
      </c>
      <c r="B23" s="138" t="s">
        <v>121</v>
      </c>
      <c r="C23" s="134" t="s">
        <v>122</v>
      </c>
      <c r="D23" s="134">
        <v>4</v>
      </c>
      <c r="E23" s="142">
        <v>300</v>
      </c>
      <c r="F23" s="136">
        <v>15</v>
      </c>
      <c r="G23" s="137">
        <f t="shared" si="0"/>
        <v>18000</v>
      </c>
      <c r="H23" s="140" t="s">
        <v>120</v>
      </c>
    </row>
    <row r="24" spans="1:8" ht="30" x14ac:dyDescent="0.25">
      <c r="A24" s="139">
        <v>3</v>
      </c>
      <c r="B24" s="134" t="s">
        <v>57</v>
      </c>
      <c r="C24" s="135" t="s">
        <v>128</v>
      </c>
      <c r="D24" s="134">
        <v>8</v>
      </c>
      <c r="E24" s="142">
        <v>300</v>
      </c>
      <c r="F24" s="136">
        <v>15</v>
      </c>
      <c r="G24" s="137">
        <f t="shared" si="0"/>
        <v>36000</v>
      </c>
      <c r="H24" s="140" t="s">
        <v>120</v>
      </c>
    </row>
    <row r="25" spans="1:8" ht="15.75" thickBot="1" x14ac:dyDescent="0.3">
      <c r="A25" s="131">
        <v>4</v>
      </c>
      <c r="B25" s="132" t="s">
        <v>124</v>
      </c>
      <c r="C25" s="133" t="s">
        <v>125</v>
      </c>
      <c r="D25" s="133">
        <v>1</v>
      </c>
      <c r="E25" s="143">
        <v>600</v>
      </c>
      <c r="F25" s="117">
        <v>21</v>
      </c>
      <c r="G25" s="118">
        <f t="shared" si="0"/>
        <v>12600</v>
      </c>
      <c r="H25" s="119"/>
    </row>
    <row r="26" spans="1:8" ht="15.75" thickBot="1" x14ac:dyDescent="0.3">
      <c r="A26" s="158" t="s">
        <v>104</v>
      </c>
      <c r="B26" s="159"/>
      <c r="C26" s="159"/>
      <c r="D26" s="159"/>
      <c r="E26" s="159"/>
      <c r="F26" s="160"/>
      <c r="G26" s="120">
        <f>SUM(G21:G25)</f>
        <v>113400</v>
      </c>
      <c r="H26" s="121"/>
    </row>
  </sheetData>
  <mergeCells count="1">
    <mergeCell ref="A26:F26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&amp;L&amp;"Arial,Cursief"&amp;8&amp;F
Copyright © 2018 by KCE Trials. All rights reserved.&amp;C&amp;"Arial,Cursief"&amp;8&amp;P/&amp;N&amp;R&amp;"Arial,Cursief"&amp;8&amp;A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zoomScaleNormal="100" workbookViewId="0">
      <pane ySplit="1" topLeftCell="A13" activePane="bottomLeft" state="frozen"/>
      <selection pane="bottomLeft" activeCell="H10" sqref="H10"/>
    </sheetView>
  </sheetViews>
  <sheetFormatPr defaultColWidth="9.42578125" defaultRowHeight="15" outlineLevelRow="1" x14ac:dyDescent="0.2"/>
  <cols>
    <col min="1" max="1" width="13.5703125" style="62" customWidth="1"/>
    <col min="2" max="2" width="46.85546875" style="37" customWidth="1"/>
    <col min="3" max="3" width="9.42578125" style="37" customWidth="1"/>
    <col min="4" max="4" width="14" style="63" customWidth="1"/>
    <col min="5" max="5" width="12.5703125" style="69" customWidth="1"/>
    <col min="6" max="6" width="24.7109375" style="69" customWidth="1"/>
    <col min="7" max="7" width="45.42578125" style="63" customWidth="1"/>
    <col min="8" max="8" width="100.5703125" style="37" bestFit="1" customWidth="1"/>
    <col min="9" max="16384" width="9.42578125" style="37"/>
  </cols>
  <sheetData>
    <row r="1" spans="1:7" ht="15.75" thickBot="1" x14ac:dyDescent="0.25">
      <c r="A1" s="39"/>
      <c r="B1" s="30"/>
      <c r="C1" s="40" t="s">
        <v>0</v>
      </c>
      <c r="D1" s="41" t="s">
        <v>3</v>
      </c>
      <c r="E1" s="42" t="s">
        <v>18</v>
      </c>
      <c r="F1" s="42" t="s">
        <v>84</v>
      </c>
      <c r="G1" s="41" t="s">
        <v>32</v>
      </c>
    </row>
    <row r="2" spans="1:7" ht="20.25" customHeight="1" thickBot="1" x14ac:dyDescent="0.25">
      <c r="A2" s="43" t="s">
        <v>66</v>
      </c>
      <c r="B2" s="31"/>
      <c r="C2" s="44"/>
      <c r="D2" s="44"/>
      <c r="E2" s="45"/>
      <c r="F2" s="45"/>
      <c r="G2" s="46" t="str">
        <f>'Study Parameters'!D1</f>
        <v>DD/MM/YYYY</v>
      </c>
    </row>
    <row r="3" spans="1:7" x14ac:dyDescent="0.2">
      <c r="A3" s="32">
        <v>1</v>
      </c>
      <c r="B3" s="32" t="s">
        <v>4</v>
      </c>
      <c r="C3" s="47"/>
      <c r="D3" s="48"/>
      <c r="E3" s="49"/>
      <c r="F3" s="50"/>
      <c r="G3" s="48"/>
    </row>
    <row r="4" spans="1:7" outlineLevel="1" x14ac:dyDescent="0.2">
      <c r="A4" s="39" t="s">
        <v>24</v>
      </c>
      <c r="B4" s="33" t="s">
        <v>61</v>
      </c>
      <c r="C4" s="51"/>
      <c r="D4" s="52">
        <v>1</v>
      </c>
      <c r="E4" s="53">
        <v>2000</v>
      </c>
      <c r="F4" s="53">
        <f>E4*D4</f>
        <v>2000</v>
      </c>
      <c r="G4" s="52"/>
    </row>
    <row r="5" spans="1:7" ht="28.5" outlineLevel="1" x14ac:dyDescent="0.2">
      <c r="A5" s="39" t="s">
        <v>25</v>
      </c>
      <c r="B5" s="34" t="s">
        <v>23</v>
      </c>
      <c r="C5" s="54"/>
      <c r="D5" s="55">
        <v>4</v>
      </c>
      <c r="E5" s="56">
        <v>1000</v>
      </c>
      <c r="F5" s="56">
        <f>E5*D5</f>
        <v>4000</v>
      </c>
      <c r="G5" s="55" t="s">
        <v>88</v>
      </c>
    </row>
    <row r="6" spans="1:7" ht="14.1" customHeight="1" x14ac:dyDescent="0.2">
      <c r="A6" s="57" t="s">
        <v>1</v>
      </c>
      <c r="B6" s="35"/>
      <c r="C6" s="58"/>
      <c r="D6" s="59"/>
      <c r="E6" s="60"/>
      <c r="F6" s="60">
        <f>SUM(F4:F5)</f>
        <v>6000</v>
      </c>
      <c r="G6" s="59"/>
    </row>
    <row r="7" spans="1:7" x14ac:dyDescent="0.2">
      <c r="A7" s="32">
        <v>2</v>
      </c>
      <c r="B7" s="32" t="s">
        <v>26</v>
      </c>
      <c r="C7" s="47"/>
      <c r="D7" s="55"/>
      <c r="E7" s="56"/>
      <c r="F7" s="56"/>
      <c r="G7" s="48"/>
    </row>
    <row r="8" spans="1:7" outlineLevel="1" x14ac:dyDescent="0.2">
      <c r="A8" s="61" t="s">
        <v>2</v>
      </c>
      <c r="B8" s="36" t="s">
        <v>89</v>
      </c>
      <c r="C8" s="54"/>
      <c r="D8" s="55">
        <v>1</v>
      </c>
      <c r="E8" s="56">
        <v>2000</v>
      </c>
      <c r="F8" s="56">
        <f>D8*E8</f>
        <v>2000</v>
      </c>
      <c r="G8" s="55"/>
    </row>
    <row r="9" spans="1:7" ht="28.5" outlineLevel="1" x14ac:dyDescent="0.2">
      <c r="A9" s="61" t="s">
        <v>79</v>
      </c>
      <c r="B9" s="36" t="s">
        <v>62</v>
      </c>
      <c r="C9" s="54"/>
      <c r="D9" s="55">
        <v>4</v>
      </c>
      <c r="E9" s="56">
        <v>500</v>
      </c>
      <c r="F9" s="56">
        <f>D9*E9</f>
        <v>2000</v>
      </c>
      <c r="G9" s="55" t="s">
        <v>90</v>
      </c>
    </row>
    <row r="10" spans="1:7" ht="28.5" outlineLevel="1" x14ac:dyDescent="0.2">
      <c r="A10" s="61" t="s">
        <v>80</v>
      </c>
      <c r="B10" s="36" t="s">
        <v>91</v>
      </c>
      <c r="C10" s="54"/>
      <c r="D10" s="55">
        <v>1</v>
      </c>
      <c r="E10" s="56">
        <v>2000</v>
      </c>
      <c r="F10" s="56">
        <f>D10*E10</f>
        <v>2000</v>
      </c>
      <c r="G10" s="55"/>
    </row>
    <row r="11" spans="1:7" ht="14.1" customHeight="1" x14ac:dyDescent="0.2">
      <c r="A11" s="57" t="s">
        <v>1</v>
      </c>
      <c r="B11" s="35"/>
      <c r="C11" s="58"/>
      <c r="D11" s="59"/>
      <c r="E11" s="60"/>
      <c r="F11" s="60">
        <f>SUM(F8:F10)</f>
        <v>6000</v>
      </c>
      <c r="G11" s="59"/>
    </row>
    <row r="12" spans="1:7" x14ac:dyDescent="0.2">
      <c r="A12" s="32">
        <v>3</v>
      </c>
      <c r="B12" s="32" t="s">
        <v>16</v>
      </c>
      <c r="C12" s="47"/>
      <c r="D12" s="48"/>
      <c r="E12" s="49"/>
      <c r="F12" s="49"/>
      <c r="G12" s="48"/>
    </row>
    <row r="13" spans="1:7" outlineLevel="1" x14ac:dyDescent="0.2">
      <c r="A13" s="61" t="s">
        <v>33</v>
      </c>
      <c r="B13" s="36" t="s">
        <v>53</v>
      </c>
      <c r="C13" s="54"/>
      <c r="D13" s="55">
        <v>1</v>
      </c>
      <c r="E13" s="56">
        <v>1000</v>
      </c>
      <c r="F13" s="56">
        <f>E13</f>
        <v>1000</v>
      </c>
      <c r="G13" s="55"/>
    </row>
    <row r="14" spans="1:7" outlineLevel="1" x14ac:dyDescent="0.2">
      <c r="A14" s="61" t="s">
        <v>34</v>
      </c>
      <c r="B14" s="36" t="s">
        <v>92</v>
      </c>
      <c r="C14" s="54" t="s">
        <v>93</v>
      </c>
      <c r="D14" s="55">
        <v>4</v>
      </c>
      <c r="E14" s="56">
        <v>1500</v>
      </c>
      <c r="F14" s="56">
        <f>D14*E14</f>
        <v>6000</v>
      </c>
      <c r="G14" s="55"/>
    </row>
    <row r="15" spans="1:7" outlineLevel="1" x14ac:dyDescent="0.2">
      <c r="A15" s="61" t="s">
        <v>35</v>
      </c>
      <c r="B15" s="36" t="s">
        <v>5</v>
      </c>
      <c r="C15" s="54" t="s">
        <v>93</v>
      </c>
      <c r="D15" s="55">
        <v>4</v>
      </c>
      <c r="E15" s="56">
        <v>2000</v>
      </c>
      <c r="F15" s="56">
        <f>D15*E15</f>
        <v>8000</v>
      </c>
      <c r="G15" s="55"/>
    </row>
    <row r="16" spans="1:7" x14ac:dyDescent="0.2">
      <c r="A16" s="57" t="s">
        <v>1</v>
      </c>
      <c r="B16" s="35"/>
      <c r="C16" s="58"/>
      <c r="D16" s="59"/>
      <c r="E16" s="60"/>
      <c r="F16" s="60">
        <f>SUM(F13:F15)</f>
        <v>15000</v>
      </c>
      <c r="G16" s="59"/>
    </row>
    <row r="17" spans="1:7" x14ac:dyDescent="0.2">
      <c r="A17" s="32">
        <v>4</v>
      </c>
      <c r="B17" s="32" t="s">
        <v>85</v>
      </c>
      <c r="C17" s="47"/>
      <c r="D17" s="48"/>
      <c r="E17" s="49"/>
      <c r="F17" s="49"/>
      <c r="G17" s="55"/>
    </row>
    <row r="18" spans="1:7" outlineLevel="1" x14ac:dyDescent="0.2">
      <c r="A18" s="61" t="s">
        <v>81</v>
      </c>
      <c r="B18" s="36" t="s">
        <v>6</v>
      </c>
      <c r="C18" s="54" t="s">
        <v>93</v>
      </c>
      <c r="D18" s="55">
        <v>4</v>
      </c>
      <c r="E18" s="56">
        <v>2000</v>
      </c>
      <c r="F18" s="56">
        <f>D18*E18</f>
        <v>8000</v>
      </c>
      <c r="G18" s="55"/>
    </row>
    <row r="19" spans="1:7" outlineLevel="1" x14ac:dyDescent="0.2">
      <c r="A19" s="61" t="s">
        <v>82</v>
      </c>
      <c r="B19" s="36" t="s">
        <v>31</v>
      </c>
      <c r="C19" s="54" t="s">
        <v>93</v>
      </c>
      <c r="D19" s="55">
        <v>4</v>
      </c>
      <c r="E19" s="56">
        <v>1000</v>
      </c>
      <c r="F19" s="56">
        <f>D19*E19</f>
        <v>4000</v>
      </c>
      <c r="G19" s="55"/>
    </row>
    <row r="20" spans="1:7" x14ac:dyDescent="0.2">
      <c r="A20" s="57" t="s">
        <v>1</v>
      </c>
      <c r="B20" s="35"/>
      <c r="C20" s="58"/>
      <c r="D20" s="59"/>
      <c r="E20" s="60"/>
      <c r="F20" s="60">
        <f>SUM(F18:F19)</f>
        <v>12000</v>
      </c>
      <c r="G20" s="59"/>
    </row>
    <row r="21" spans="1:7" x14ac:dyDescent="0.2">
      <c r="A21" s="32">
        <v>5</v>
      </c>
      <c r="B21" s="32" t="s">
        <v>15</v>
      </c>
      <c r="C21" s="47"/>
      <c r="D21" s="48"/>
      <c r="E21" s="49"/>
      <c r="F21" s="49"/>
      <c r="G21" s="48"/>
    </row>
    <row r="22" spans="1:7" ht="30" customHeight="1" outlineLevel="1" x14ac:dyDescent="0.2">
      <c r="A22" s="61" t="s">
        <v>14</v>
      </c>
      <c r="B22" s="34" t="s">
        <v>94</v>
      </c>
      <c r="C22" s="54"/>
      <c r="D22" s="55">
        <v>1</v>
      </c>
      <c r="E22" s="56">
        <f>20000</f>
        <v>20000</v>
      </c>
      <c r="F22" s="56">
        <f>E22</f>
        <v>20000</v>
      </c>
      <c r="G22" s="55"/>
    </row>
    <row r="23" spans="1:7" x14ac:dyDescent="0.2">
      <c r="A23" s="57" t="s">
        <v>1</v>
      </c>
      <c r="B23" s="35"/>
      <c r="C23" s="58"/>
      <c r="D23" s="59"/>
      <c r="E23" s="60"/>
      <c r="F23" s="60">
        <f>SUBTOTAL(9,F22:F22)</f>
        <v>20000</v>
      </c>
      <c r="G23" s="59"/>
    </row>
    <row r="24" spans="1:7" x14ac:dyDescent="0.2">
      <c r="A24" s="32">
        <v>6</v>
      </c>
      <c r="B24" s="32" t="s">
        <v>86</v>
      </c>
      <c r="C24" s="47"/>
      <c r="D24" s="48"/>
      <c r="E24" s="49"/>
      <c r="F24" s="49"/>
      <c r="G24" s="48"/>
    </row>
    <row r="25" spans="1:7" ht="28.5" outlineLevel="1" x14ac:dyDescent="0.2">
      <c r="A25" s="61" t="s">
        <v>83</v>
      </c>
      <c r="B25" s="36" t="s">
        <v>78</v>
      </c>
      <c r="C25" s="54"/>
      <c r="D25" s="55">
        <v>1</v>
      </c>
      <c r="E25" s="56">
        <v>10000</v>
      </c>
      <c r="F25" s="56">
        <f>D25*E25</f>
        <v>10000</v>
      </c>
      <c r="G25" s="55"/>
    </row>
    <row r="26" spans="1:7" x14ac:dyDescent="0.2">
      <c r="A26" s="57" t="s">
        <v>1</v>
      </c>
      <c r="B26" s="35"/>
      <c r="C26" s="58"/>
      <c r="D26" s="59"/>
      <c r="E26" s="60"/>
      <c r="F26" s="60">
        <f>SUBTOTAL(9,F25:F25)</f>
        <v>10000</v>
      </c>
      <c r="G26" s="59"/>
    </row>
    <row r="27" spans="1:7" x14ac:dyDescent="0.2">
      <c r="A27" s="32">
        <v>7</v>
      </c>
      <c r="B27" s="32" t="s">
        <v>87</v>
      </c>
      <c r="C27" s="47"/>
      <c r="D27" s="48"/>
      <c r="E27" s="49"/>
      <c r="F27" s="49"/>
      <c r="G27" s="55"/>
    </row>
    <row r="28" spans="1:7" ht="42.75" x14ac:dyDescent="0.2">
      <c r="A28" s="70" t="s">
        <v>17</v>
      </c>
      <c r="B28" s="71" t="s">
        <v>98</v>
      </c>
      <c r="C28" s="54" t="s">
        <v>95</v>
      </c>
      <c r="D28" s="156">
        <v>100</v>
      </c>
      <c r="E28" s="56">
        <v>30</v>
      </c>
      <c r="F28" s="56">
        <f>D28*E28</f>
        <v>3000</v>
      </c>
      <c r="G28" s="55" t="s">
        <v>99</v>
      </c>
    </row>
    <row r="29" spans="1:7" outlineLevel="1" x14ac:dyDescent="0.2">
      <c r="A29" s="61" t="s">
        <v>63</v>
      </c>
      <c r="B29" s="36" t="s">
        <v>27</v>
      </c>
      <c r="C29" s="54" t="s">
        <v>93</v>
      </c>
      <c r="D29" s="55">
        <v>4</v>
      </c>
      <c r="E29" s="56">
        <v>10000</v>
      </c>
      <c r="F29" s="56">
        <f t="shared" ref="F29" si="0">E29</f>
        <v>10000</v>
      </c>
      <c r="G29" s="55" t="s">
        <v>96</v>
      </c>
    </row>
    <row r="30" spans="1:7" ht="28.5" outlineLevel="1" x14ac:dyDescent="0.2">
      <c r="A30" s="61" t="s">
        <v>97</v>
      </c>
      <c r="B30" s="36" t="s">
        <v>54</v>
      </c>
      <c r="C30" s="54"/>
      <c r="D30" s="55">
        <v>2</v>
      </c>
      <c r="E30" s="56">
        <v>5000</v>
      </c>
      <c r="F30" s="56">
        <f>E30*D30</f>
        <v>10000</v>
      </c>
      <c r="G30" s="55" t="s">
        <v>65</v>
      </c>
    </row>
    <row r="31" spans="1:7" x14ac:dyDescent="0.2">
      <c r="A31" s="57" t="s">
        <v>1</v>
      </c>
      <c r="B31" s="35"/>
      <c r="C31" s="58"/>
      <c r="D31" s="59"/>
      <c r="E31" s="60"/>
      <c r="F31" s="60">
        <f>SUM(F28:F30)</f>
        <v>23000</v>
      </c>
      <c r="G31" s="59"/>
    </row>
    <row r="32" spans="1:7" x14ac:dyDescent="0.2">
      <c r="E32" s="64"/>
      <c r="F32" s="64"/>
    </row>
    <row r="33" spans="1:7" ht="30" x14ac:dyDescent="0.2">
      <c r="A33" s="65" t="s">
        <v>37</v>
      </c>
      <c r="B33" s="38"/>
      <c r="C33" s="66"/>
      <c r="D33" s="67"/>
      <c r="E33" s="68"/>
      <c r="F33" s="68">
        <f>F6+F11+F16+F20+F23+F26+F31</f>
        <v>92000</v>
      </c>
      <c r="G33" s="67"/>
    </row>
  </sheetData>
  <autoFilter ref="A1:G31"/>
  <customSheetViews>
    <customSheetView guid="{44F680A0-1DE8-11D3-AA98-444553540001}" showPageBreaks="1" fitToPage="1" printArea="1" showRuler="0" topLeftCell="A53">
      <selection activeCell="H85" sqref="H85"/>
      <pageMargins left="0.6692913385826772" right="0.6692913385826772" top="0.78740157480314965" bottom="0.78740157480314965" header="0.51181102362204722" footer="0.51181102362204722"/>
      <pageSetup paperSize="9" scale="64" orientation="portrait" horizontalDpi="4294967292" verticalDpi="300" r:id="rId1"/>
      <headerFooter alignWithMargins="0">
        <oddFooter>&amp;L&amp;F
Date: &amp;D&amp;CPage 2/3&amp;RHarrison Clinical Research</oddFooter>
      </headerFooter>
    </customSheetView>
    <customSheetView guid="{7C37BAE0-401E-11D3-8EB7-444553540000}" showPageBreaks="1" fitToPage="1" printArea="1" showRuler="0" topLeftCell="A30">
      <selection activeCell="H33" sqref="H33"/>
      <pageMargins left="0.6692913385826772" right="0.6692913385826772" top="0.78740157480314965" bottom="0.78740157480314965" header="0.51181102362204722" footer="0.51181102362204722"/>
      <pageSetup paperSize="9" scale="63" orientation="portrait" horizontalDpi="4294967292" verticalDpi="300" r:id="rId2"/>
      <headerFooter alignWithMargins="0">
        <oddFooter>&amp;L&amp;F
Date: &amp;D&amp;CPage 2/3&amp;RHarrison Clinical Research</oddFooter>
      </headerFooter>
    </customSheetView>
  </customSheetViews>
  <phoneticPr fontId="4" type="noConversion"/>
  <pageMargins left="0.6692913385826772" right="0.6692913385826772" top="0.78740157480314965" bottom="0.78740157480314965" header="0.51181102362204722" footer="0.51181102362204722"/>
  <pageSetup paperSize="9" scale="81" fitToHeight="3" orientation="landscape" r:id="rId3"/>
  <headerFooter alignWithMargins="0">
    <oddFooter>&amp;L&amp;"Arial,Cursief"&amp;8&amp;F
Copyright © 2018 by KCE Trials. All rights reserved.&amp;C&amp;"Arial,Cursief"&amp;8Page &amp;P/&amp;N&amp;R&amp;"Arial,Cursief"&amp;A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D21" sqref="D21"/>
    </sheetView>
  </sheetViews>
  <sheetFormatPr defaultColWidth="9.42578125" defaultRowHeight="15.75" x14ac:dyDescent="0.2"/>
  <cols>
    <col min="1" max="1" width="29.5703125" style="79" customWidth="1"/>
    <col min="2" max="2" width="14.7109375" style="79" customWidth="1"/>
    <col min="3" max="5" width="20.140625" style="79" customWidth="1"/>
    <col min="6" max="6" width="19.5703125" style="79" customWidth="1"/>
    <col min="7" max="7" width="20.5703125" style="79" customWidth="1"/>
    <col min="8" max="8" width="16" style="79" customWidth="1"/>
    <col min="9" max="9" width="17.140625" style="79" customWidth="1"/>
    <col min="10" max="16384" width="9.42578125" style="79"/>
  </cols>
  <sheetData>
    <row r="1" spans="1:9" s="72" customFormat="1" ht="20.25" customHeight="1" thickBot="1" x14ac:dyDescent="0.25">
      <c r="A1" s="91" t="s">
        <v>66</v>
      </c>
      <c r="B1" s="92"/>
      <c r="C1" s="92"/>
      <c r="D1" s="92"/>
      <c r="E1" s="92"/>
      <c r="F1" s="93" t="str">
        <f>'Program Cost'!G2</f>
        <v>DD/MM/YYYY</v>
      </c>
    </row>
    <row r="2" spans="1:9" s="72" customFormat="1" ht="16.5" thickBot="1" x14ac:dyDescent="0.25">
      <c r="A2" s="73"/>
      <c r="B2" s="74"/>
      <c r="C2" s="74"/>
      <c r="D2" s="74"/>
      <c r="E2" s="74"/>
      <c r="F2" s="75"/>
    </row>
    <row r="3" spans="1:9" s="72" customFormat="1" ht="20.25" customHeight="1" x14ac:dyDescent="0.2">
      <c r="A3" s="94"/>
      <c r="B3" s="95"/>
      <c r="C3" s="95"/>
      <c r="D3" s="95"/>
      <c r="E3" s="95"/>
      <c r="F3" s="96"/>
    </row>
    <row r="4" spans="1:9" ht="16.5" thickBot="1" x14ac:dyDescent="0.25">
      <c r="A4" s="78"/>
      <c r="B4" s="87" t="s">
        <v>105</v>
      </c>
      <c r="C4" s="87" t="s">
        <v>106</v>
      </c>
      <c r="D4" s="87" t="s">
        <v>107</v>
      </c>
      <c r="E4" s="87" t="s">
        <v>133</v>
      </c>
      <c r="F4" s="87" t="s">
        <v>104</v>
      </c>
    </row>
    <row r="5" spans="1:9" ht="73.5" customHeight="1" thickBot="1" x14ac:dyDescent="0.25">
      <c r="A5" s="80" t="s">
        <v>100</v>
      </c>
      <c r="B5" s="81" t="s">
        <v>108</v>
      </c>
      <c r="C5" s="88">
        <v>52</v>
      </c>
      <c r="D5" s="82">
        <v>10</v>
      </c>
      <c r="E5" s="157">
        <v>100</v>
      </c>
      <c r="F5" s="82">
        <f>C5*D5*E5</f>
        <v>52000</v>
      </c>
      <c r="G5" s="83" t="s">
        <v>101</v>
      </c>
      <c r="H5" s="76" t="s">
        <v>102</v>
      </c>
      <c r="I5" s="77" t="s">
        <v>103</v>
      </c>
    </row>
    <row r="6" spans="1:9" x14ac:dyDescent="0.2">
      <c r="A6" s="89" t="s">
        <v>104</v>
      </c>
      <c r="B6" s="90"/>
      <c r="C6" s="90"/>
      <c r="D6" s="90"/>
      <c r="E6" s="90"/>
      <c r="F6" s="90">
        <f>F5</f>
        <v>52000</v>
      </c>
    </row>
    <row r="7" spans="1:9" x14ac:dyDescent="0.2">
      <c r="A7" s="84"/>
      <c r="B7" s="85"/>
      <c r="C7" s="86"/>
      <c r="D7" s="86"/>
      <c r="E7" s="86"/>
      <c r="F7" s="86"/>
    </row>
    <row r="8" spans="1:9" x14ac:dyDescent="0.2">
      <c r="A8" s="161" t="s">
        <v>21</v>
      </c>
      <c r="B8" s="162"/>
      <c r="C8" s="162"/>
      <c r="D8" s="162"/>
      <c r="E8" s="162"/>
      <c r="F8" s="163"/>
    </row>
    <row r="9" spans="1:9" x14ac:dyDescent="0.2">
      <c r="A9" s="80" t="s">
        <v>60</v>
      </c>
      <c r="B9" s="81" t="s">
        <v>109</v>
      </c>
      <c r="C9" s="97">
        <v>4</v>
      </c>
      <c r="D9" s="81">
        <v>500</v>
      </c>
      <c r="E9" s="81"/>
      <c r="F9" s="82">
        <f>C9*D9</f>
        <v>2000</v>
      </c>
    </row>
    <row r="10" spans="1:9" x14ac:dyDescent="0.2">
      <c r="A10" s="80" t="s">
        <v>110</v>
      </c>
      <c r="B10" s="81" t="s">
        <v>109</v>
      </c>
      <c r="C10" s="97">
        <v>4</v>
      </c>
      <c r="D10" s="81">
        <v>1200</v>
      </c>
      <c r="E10" s="81"/>
      <c r="F10" s="82">
        <f>C10*D10</f>
        <v>4800</v>
      </c>
    </row>
    <row r="11" spans="1:9" x14ac:dyDescent="0.2">
      <c r="A11" s="98" t="s">
        <v>104</v>
      </c>
      <c r="B11" s="99"/>
      <c r="C11" s="101"/>
      <c r="D11" s="100"/>
      <c r="E11" s="100"/>
      <c r="F11" s="99">
        <f>SUM(F9:F10)</f>
        <v>6800</v>
      </c>
    </row>
    <row r="14" spans="1:9" x14ac:dyDescent="0.2">
      <c r="A14" s="102" t="s">
        <v>111</v>
      </c>
      <c r="B14" s="102"/>
      <c r="C14" s="102"/>
      <c r="D14" s="102"/>
      <c r="E14" s="102"/>
      <c r="F14" s="103">
        <f>F6+F11</f>
        <v>58800</v>
      </c>
    </row>
  </sheetData>
  <mergeCells count="1"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&amp;L&amp;"Arial,Cursief"&amp;8&amp;F
Copyright © 2018 by KCE Trials. All rights reserved.&amp;C&amp;"Arial,Cursief"&amp;8Page &amp;P/&amp;N&amp;R&amp;"Arial,Cursief"&amp;8&amp;A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20" sqref="C20"/>
    </sheetView>
  </sheetViews>
  <sheetFormatPr defaultRowHeight="12.75" x14ac:dyDescent="0.2"/>
  <cols>
    <col min="1" max="1" width="46.5703125" customWidth="1"/>
    <col min="2" max="2" width="11.5703125" bestFit="1" customWidth="1"/>
    <col min="3" max="3" width="24" style="29" customWidth="1"/>
  </cols>
  <sheetData>
    <row r="1" spans="1:3" ht="13.5" thickBot="1" x14ac:dyDescent="0.25">
      <c r="A1" s="164"/>
      <c r="B1" s="164"/>
      <c r="C1" s="164"/>
    </row>
    <row r="2" spans="1:3" ht="13.5" thickBot="1" x14ac:dyDescent="0.25"/>
    <row r="3" spans="1:3" x14ac:dyDescent="0.2">
      <c r="A3" s="145" t="s">
        <v>130</v>
      </c>
      <c r="B3" s="146"/>
      <c r="C3" s="147">
        <f>'HR Cost'!G26</f>
        <v>113400</v>
      </c>
    </row>
    <row r="4" spans="1:3" x14ac:dyDescent="0.2">
      <c r="A4" s="148" t="s">
        <v>132</v>
      </c>
      <c r="B4" s="144"/>
      <c r="C4" s="149">
        <f>'Program Cost'!F33</f>
        <v>92000</v>
      </c>
    </row>
    <row r="5" spans="1:3" x14ac:dyDescent="0.2">
      <c r="A5" s="148" t="s">
        <v>131</v>
      </c>
      <c r="B5" s="144"/>
      <c r="C5" s="149">
        <f>'Site Costs'!F14</f>
        <v>58800</v>
      </c>
    </row>
    <row r="6" spans="1:3" ht="13.5" thickBot="1" x14ac:dyDescent="0.25">
      <c r="A6" s="150"/>
      <c r="B6" s="151"/>
      <c r="C6" s="152"/>
    </row>
    <row r="7" spans="1:3" ht="13.5" thickBot="1" x14ac:dyDescent="0.25">
      <c r="A7" s="153" t="s">
        <v>104</v>
      </c>
      <c r="B7" s="154"/>
      <c r="C7" s="155">
        <f>SUM(C3:C6)</f>
        <v>264200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&amp;L&amp;"Arial,Cursief"&amp;8&amp;F
Copyright © 2018 by KCE Trials. All rights reserved.&amp;C&amp;"Arial,Cursief"&amp;8&amp;P (&amp;N)&amp;R&amp;"Arial,Cursief"&amp;8&amp;A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yxu xmlns="44b4060f-e070-4511-aeff-5144ea3d958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FC48F32B665A4681032F5C01273A5E" ma:contentTypeVersion="6" ma:contentTypeDescription="Create a new document." ma:contentTypeScope="" ma:versionID="68ac0a94e8f3fbefb70814468095defa">
  <xsd:schema xmlns:xsd="http://www.w3.org/2001/XMLSchema" xmlns:xs="http://www.w3.org/2001/XMLSchema" xmlns:p="http://schemas.microsoft.com/office/2006/metadata/properties" xmlns:ns2="04c8f565-a047-4190-8d08-438114edf654" xmlns:ns3="44b4060f-e070-4511-aeff-5144ea3d9588" targetNamespace="http://schemas.microsoft.com/office/2006/metadata/properties" ma:root="true" ma:fieldsID="4479a6ab2daa97c3062920553f2d6a61" ns2:_="" ns3:_="">
    <xsd:import namespace="04c8f565-a047-4190-8d08-438114edf654"/>
    <xsd:import namespace="44b4060f-e070-4511-aeff-5144ea3d958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yxu" minOccurs="0"/>
                <xsd:element ref="ns2:LastSharedByUser" minOccurs="0"/>
                <xsd:element ref="ns2:LastSharedBy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c8f565-a047-4190-8d08-438114edf65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2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3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4060f-e070-4511-aeff-5144ea3d9588" elementFormDefault="qualified">
    <xsd:import namespace="http://schemas.microsoft.com/office/2006/documentManagement/types"/>
    <xsd:import namespace="http://schemas.microsoft.com/office/infopath/2007/PartnerControls"/>
    <xsd:element name="myxu" ma:index="11" nillable="true" ma:displayName="Date and Time" ma:internalName="myxu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3A8A30-07DE-4467-888D-907A99B9BFD3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B0B035F1-5BFB-4EAA-B003-7E7147273A83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04c8f565-a047-4190-8d08-438114edf654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44b4060f-e070-4511-aeff-5144ea3d958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7DA1D62-F40A-40ED-AF89-73E6384629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c8f565-a047-4190-8d08-438114edf654"/>
    <ds:schemaRef ds:uri="44b4060f-e070-4511-aeff-5144ea3d95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7EB264B-3BE9-4935-BC5D-7B74AF95ED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Study Parameters</vt:lpstr>
      <vt:lpstr>HR Cost</vt:lpstr>
      <vt:lpstr>Program Cost</vt:lpstr>
      <vt:lpstr>Site Costs</vt:lpstr>
      <vt:lpstr>Overall costs</vt:lpstr>
      <vt:lpstr>'HR Cost'!Print_Area</vt:lpstr>
      <vt:lpstr>'Program Cost'!Print_Titles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KCE Trials Budgeting Template</dc:title>
  <dc:creator>kce_trials@kce.fgov.be</dc:creator>
  <cp:lastModifiedBy>Livchits, Viktoriya (GH/HIDN/ID)</cp:lastModifiedBy>
  <cp:lastPrinted>2018-01-15T16:35:06Z</cp:lastPrinted>
  <dcterms:created xsi:type="dcterms:W3CDTF">1999-02-17T14:07:56Z</dcterms:created>
  <dcterms:modified xsi:type="dcterms:W3CDTF">2019-01-24T14:19:20Z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haredWithUsers">
    <vt:lpwstr/>
  </property>
  <property fmtid="{D5CDD505-2E9C-101B-9397-08002B2CF9AE}" pid="3" name="ContentTypeId">
    <vt:lpwstr>0x010100B0FC48F32B665A4681032F5C01273A5E</vt:lpwstr>
  </property>
</Properties>
</file>